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ggregation" sheetId="1" state="visible" r:id="rId3"/>
    <sheet name="Checks" sheetId="2" state="visible" r:id="rId4"/>
    <sheet name="Published" sheetId="3" state="visible" r:id="rId5"/>
    <sheet name="Minors" sheetId="4" state="visible" r:id="rId6"/>
    <sheet name="Scrambled" sheetId="5" state="visible" r:id="rId7"/>
    <sheet name="Control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<sst xmlns="http://schemas.openxmlformats.org/spreadsheetml/2006/main" count="166" uniqueCount="140">
  <si>
    <t xml:space="preserve">Aggregation — the correlation matrix and what diversification is worth</t>
  </si>
  <si>
    <t xml:space="preserve">Annex IV in full. The checks that bind are on the Checks sheet.</t>
  </si>
  <si>
    <t xml:space="preserve">Sub-module</t>
  </si>
  <si>
    <t xml:space="preserve">Charge</t>
  </si>
  <si>
    <t xml:space="preserve">Interest</t>
  </si>
  <si>
    <t xml:space="preserve">Equity</t>
  </si>
  <si>
    <t xml:space="preserve">Property</t>
  </si>
  <si>
    <t xml:space="preserve">Spread</t>
  </si>
  <si>
    <t xml:space="preserve">Currency</t>
  </si>
  <si>
    <t xml:space="preserve">Concentration</t>
  </si>
  <si>
    <t xml:space="preserve">Sum, undiversified</t>
  </si>
  <si>
    <t xml:space="preserve">Aggregated</t>
  </si>
  <si>
    <t xml:space="preserve">Diversification benefit</t>
  </si>
  <si>
    <t xml:space="preserve">  as a share of the undiversified sum</t>
  </si>
  <si>
    <t xml:space="preserve">Chapter 9: the upward interest rate scenario</t>
  </si>
  <si>
    <t xml:space="preserve">Interest-rate correlation with equity, property and spread when rates rise</t>
  </si>
  <si>
    <t xml:space="preserve">Aggregated, upward scenario</t>
  </si>
  <si>
    <t xml:space="preserve">Cost of being bound by the downward scenario</t>
  </si>
  <si>
    <t xml:space="preserve">  as a share of the downward aggregate</t>
  </si>
  <si>
    <t xml:space="preserve">The checks that bind — and the three that do not</t>
  </si>
  <si>
    <t xml:space="preserve">Chapter 9 explains why the obvious three detect nothing.</t>
  </si>
  <si>
    <t xml:space="preserve">Check</t>
  </si>
  <si>
    <t xml:space="preserve">Result</t>
  </si>
  <si>
    <t xml:space="preserve">Verdict</t>
  </si>
  <si>
    <t xml:space="preserve">Every coefficient equals its published value (15 pairs)</t>
  </si>
  <si>
    <t xml:space="preserve">Matrix is symmetric (15 pairs, on the stored values)</t>
  </si>
  <si>
    <t xml:space="preserve">Diagonal is one</t>
  </si>
  <si>
    <t xml:space="preserve">Positive semi-definite: the smallest of the 63 principal minors</t>
  </si>
  <si>
    <t xml:space="preserve">Determinant of the full matrix (one of the 63; not enough on its own)</t>
  </si>
  <si>
    <t xml:space="preserve">The three checks below are the ones everyone uses. They pass on ANY symmetric matrix of ones and positive entries, including a scrambled one. They are here so you can see them pass and stop trusting them.</t>
  </si>
  <si>
    <t xml:space="preserve">Aggregate below the undiversified sum  (empty check)</t>
  </si>
  <si>
    <t xml:space="preserve">Aggregate above the largest sub-module  (empty check)</t>
  </si>
  <si>
    <t xml:space="preserve">Diversification benefit positive  (empty check)</t>
  </si>
  <si>
    <t xml:space="preserve">Annex IV as published — the reference the Checks sheet compares against</t>
  </si>
  <si>
    <t xml:space="preserve">Positive semi-definiteness: all 63 principal minors</t>
  </si>
  <si>
    <t xml:space="preserve">Each block is a principal submatrix read from the Aggregation sheet; column B is its determinant. The matrix is valid only if none is negative.</t>
  </si>
  <si>
    <t xml:space="preserve">Interest, Equity</t>
  </si>
  <si>
    <t xml:space="preserve">Interest, Property</t>
  </si>
  <si>
    <t xml:space="preserve">Interest, Spread</t>
  </si>
  <si>
    <t xml:space="preserve">Interest, Currency</t>
  </si>
  <si>
    <t xml:space="preserve">Interest, Concentration</t>
  </si>
  <si>
    <t xml:space="preserve">Equity, Property</t>
  </si>
  <si>
    <t xml:space="preserve">Equity, Spread</t>
  </si>
  <si>
    <t xml:space="preserve">Equity, Currency</t>
  </si>
  <si>
    <t xml:space="preserve">Equity, Concentration</t>
  </si>
  <si>
    <t xml:space="preserve">Property, Spread</t>
  </si>
  <si>
    <t xml:space="preserve">Property, Currency</t>
  </si>
  <si>
    <t xml:space="preserve">Property, Concentration</t>
  </si>
  <si>
    <t xml:space="preserve">Spread, Currency</t>
  </si>
  <si>
    <t xml:space="preserve">Spread, Concentration</t>
  </si>
  <si>
    <t xml:space="preserve">Currency, Concentration</t>
  </si>
  <si>
    <t xml:space="preserve">Interest, Equity, Property</t>
  </si>
  <si>
    <t xml:space="preserve">Interest, Equity, Spread</t>
  </si>
  <si>
    <t xml:space="preserve">Interest, Equity, Currency</t>
  </si>
  <si>
    <t xml:space="preserve">Interest, Equity, Concentration</t>
  </si>
  <si>
    <t xml:space="preserve">Interest, Property, Spread</t>
  </si>
  <si>
    <t xml:space="preserve">Interest, Property, Currency</t>
  </si>
  <si>
    <t xml:space="preserve">Interest, Property, Concentration</t>
  </si>
  <si>
    <t xml:space="preserve">Interest, Spread, Currency</t>
  </si>
  <si>
    <t xml:space="preserve">Interest, Spread, Concentration</t>
  </si>
  <si>
    <t xml:space="preserve">Interest, Currency, Concentration</t>
  </si>
  <si>
    <t xml:space="preserve">Equity, Property, Spread</t>
  </si>
  <si>
    <t xml:space="preserve">Equity, Property, Currency</t>
  </si>
  <si>
    <t xml:space="preserve">Equity, Property, Concentration</t>
  </si>
  <si>
    <t xml:space="preserve">Equity, Spread, Currency</t>
  </si>
  <si>
    <t xml:space="preserve">Equity, Spread, Concentration</t>
  </si>
  <si>
    <t xml:space="preserve">Equity, Currency, Concentration</t>
  </si>
  <si>
    <t xml:space="preserve">Property, Spread, Currency</t>
  </si>
  <si>
    <t xml:space="preserve">Property, Spread, Concentration</t>
  </si>
  <si>
    <t xml:space="preserve">Property, Currency, Concentration</t>
  </si>
  <si>
    <t xml:space="preserve">Spread, Currency, Concentration</t>
  </si>
  <si>
    <t xml:space="preserve">Interest, Equity, Property, Spread</t>
  </si>
  <si>
    <t xml:space="preserve">Interest, Equity, Property, Currency</t>
  </si>
  <si>
    <t xml:space="preserve">Interest, Equity, Property, Concentration</t>
  </si>
  <si>
    <t xml:space="preserve">Interest, Equity, Spread, Currency</t>
  </si>
  <si>
    <t xml:space="preserve">Interest, Equity, Spread, Concentration</t>
  </si>
  <si>
    <t xml:space="preserve">Interest, Equity, Currency, Concentration</t>
  </si>
  <si>
    <t xml:space="preserve">Interest, Property, Spread, Currency</t>
  </si>
  <si>
    <t xml:space="preserve">Interest, Property, Spread, Concentration</t>
  </si>
  <si>
    <t xml:space="preserve">Interest, Property, Currency, Concentration</t>
  </si>
  <si>
    <t xml:space="preserve">Interest, Spread, Currency, Concentration</t>
  </si>
  <si>
    <t xml:space="preserve">Equity, Property, Spread, Currency</t>
  </si>
  <si>
    <t xml:space="preserve">Equity, Property, Spread, Concentration</t>
  </si>
  <si>
    <t xml:space="preserve">Equity, Property, Currency, Concentration</t>
  </si>
  <si>
    <t xml:space="preserve">Equity, Spread, Currency, Concentration</t>
  </si>
  <si>
    <t xml:space="preserve">Property, Spread, Currency, Concentration</t>
  </si>
  <si>
    <t xml:space="preserve">Interest, Equity, Property, Spread, Currency</t>
  </si>
  <si>
    <t xml:space="preserve">Interest, Equity, Property, Spread, Concentration</t>
  </si>
  <si>
    <t xml:space="preserve">Interest, Equity, Property, Currency, Concentration</t>
  </si>
  <si>
    <t xml:space="preserve">Interest, Equity, Spread, Currency, Concentration</t>
  </si>
  <si>
    <t xml:space="preserve">Interest, Property, Spread, Currency, Concentration</t>
  </si>
  <si>
    <t xml:space="preserve">Equity, Property, Spread, Currency, Concentration</t>
  </si>
  <si>
    <t xml:space="preserve">Interest, Equity, Property, Spread, Currency, Concentration</t>
  </si>
  <si>
    <t xml:space="preserve">Chapter 9: the same fifteen coefficients, scrambled</t>
  </si>
  <si>
    <t xml:space="preserve">The three checks everyone uses still pass. The cell-by-cell check does not.</t>
  </si>
  <si>
    <t xml:space="preserve">Inte</t>
  </si>
  <si>
    <t xml:space="preserve">Equi</t>
  </si>
  <si>
    <t xml:space="preserve">Prop</t>
  </si>
  <si>
    <t xml:space="preserve">Spre</t>
  </si>
  <si>
    <t xml:space="preserve">Curr</t>
  </si>
  <si>
    <t xml:space="preserve">Conc</t>
  </si>
  <si>
    <t xml:space="preserve">Aggregated with the scrambled matrix</t>
  </si>
  <si>
    <t xml:space="preserve">Against the true aggregate</t>
  </si>
  <si>
    <t xml:space="preserve">Empty check 1: aggregate below the undiversified sum</t>
  </si>
  <si>
    <t xml:space="preserve">Empty check 2: aggregate above the largest sub-module</t>
  </si>
  <si>
    <t xml:space="preserve">Empty check 3: diversification benefit positive</t>
  </si>
  <si>
    <t xml:space="preserve">Binding check: cells that differ from the published annex</t>
  </si>
  <si>
    <t xml:space="preserve">Binding check: symmetric</t>
  </si>
  <si>
    <t xml:space="preserve">Controls — every published figure, reproduced live</t>
  </si>
  <si>
    <t xml:space="preserve">Column B is a formula. Column C is the model's value for the figure the book prints (column F). Verdict must read OK.</t>
  </si>
  <si>
    <t xml:space="preserve">Figure</t>
  </si>
  <si>
    <t xml:space="preserve">Reproduced</t>
  </si>
  <si>
    <t xml:space="preserve">Published</t>
  </si>
  <si>
    <t xml:space="preserve">Difference</t>
  </si>
  <si>
    <t xml:space="preserve">In the book</t>
  </si>
  <si>
    <t xml:space="preserve">Undiversified sum</t>
  </si>
  <si>
    <t xml:space="preserve">€1,332.9 million</t>
  </si>
  <si>
    <t xml:space="preserve">Aggregated market risk</t>
  </si>
  <si>
    <t xml:space="preserve">€1,083.2 million</t>
  </si>
  <si>
    <t xml:space="preserve">€249.7 million</t>
  </si>
  <si>
    <t xml:space="preserve">Benefit as a share of the sum</t>
  </si>
  <si>
    <t xml:space="preserve">18.73 percent</t>
  </si>
  <si>
    <t xml:space="preserve">Upward scenario, A = 0</t>
  </si>
  <si>
    <t xml:space="preserve">€991.9 million</t>
  </si>
  <si>
    <t xml:space="preserve">Cost of the downward scenario</t>
  </si>
  <si>
    <t xml:space="preserve">€91.3 million</t>
  </si>
  <si>
    <t xml:space="preserve">  as a share</t>
  </si>
  <si>
    <t xml:space="preserve">8.43 percent</t>
  </si>
  <si>
    <t xml:space="preserve">Diversification is worth more than the largest single asset charge (private equity, €73.5 million)</t>
  </si>
  <si>
    <t xml:space="preserve">Chapter 9</t>
  </si>
  <si>
    <t xml:space="preserve">Checks sheet: coefficients, symmetry, diagonal, all 63 minors, full determinant</t>
  </si>
  <si>
    <t xml:space="preserve">Appendix A: the checks that bind</t>
  </si>
  <si>
    <t xml:space="preserve">Smallest principal minor</t>
  </si>
  <si>
    <t xml:space="preserve">—</t>
  </si>
  <si>
    <t xml:space="preserve">Scrambled matrix: the three empty checks pass</t>
  </si>
  <si>
    <t xml:space="preserve">"every scrambled version passes all three"</t>
  </si>
  <si>
    <t xml:space="preserve">Scrambled matrix: the cell-by-cell check catches it</t>
  </si>
  <si>
    <t xml:space="preserve">the control that binds</t>
  </si>
  <si>
    <t xml:space="preserve">Controls failing</t>
  </si>
  <si>
    <t xml:space="preserve">All controls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</si>
</sst>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0"/>
    <numFmt numFmtId="167" formatCode="0.00%"/>
    <numFmt numFmtId="168" formatCode="0.0000"/>
    <numFmt numFmtId="169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7" min="2" style="0" width="14"/>
    <col collapsed="false" customWidth="true" hidden="false" outlineLevel="0" max="8" min="8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4</v>
      </c>
      <c r="B5" s="5" t="n">
        <v>180000000</v>
      </c>
      <c r="C5" s="6" t="n">
        <v>1</v>
      </c>
      <c r="D5" s="6" t="n">
        <v>0.5</v>
      </c>
      <c r="E5" s="6" t="n">
        <v>0.5</v>
      </c>
      <c r="F5" s="6" t="n">
        <v>0.5</v>
      </c>
      <c r="G5" s="6" t="n">
        <v>0.25</v>
      </c>
      <c r="H5" s="6" t="n">
        <v>0</v>
      </c>
    </row>
    <row r="6" customFormat="false" ht="15" hidden="false" customHeight="false" outlineLevel="0" collapsed="false">
      <c r="A6" s="4" t="s">
        <v>5</v>
      </c>
      <c r="B6" s="5" t="n">
        <v>372000000</v>
      </c>
      <c r="C6" s="6" t="n">
        <v>0.5</v>
      </c>
      <c r="D6" s="6" t="n">
        <v>1</v>
      </c>
      <c r="E6" s="6" t="n">
        <v>0.75</v>
      </c>
      <c r="F6" s="6" t="n">
        <v>0.75</v>
      </c>
      <c r="G6" s="6" t="n">
        <v>0.25</v>
      </c>
      <c r="H6" s="6" t="n">
        <v>0</v>
      </c>
    </row>
    <row r="7" customFormat="false" ht="15" hidden="false" customHeight="false" outlineLevel="0" collapsed="false">
      <c r="A7" s="4" t="s">
        <v>6</v>
      </c>
      <c r="B7" s="5" t="n">
        <v>132500000</v>
      </c>
      <c r="C7" s="6" t="n">
        <v>0.5</v>
      </c>
      <c r="D7" s="6" t="n">
        <v>0.75</v>
      </c>
      <c r="E7" s="6" t="n">
        <v>1</v>
      </c>
      <c r="F7" s="6" t="n">
        <v>0.5</v>
      </c>
      <c r="G7" s="6" t="n">
        <v>0.25</v>
      </c>
      <c r="H7" s="6" t="n">
        <v>0</v>
      </c>
    </row>
    <row r="8" customFormat="false" ht="15" hidden="false" customHeight="false" outlineLevel="0" collapsed="false">
      <c r="A8" s="4" t="s">
        <v>7</v>
      </c>
      <c r="B8" s="5" t="n">
        <v>548350000</v>
      </c>
      <c r="C8" s="6" t="n">
        <v>0.5</v>
      </c>
      <c r="D8" s="6" t="n">
        <v>0.75</v>
      </c>
      <c r="E8" s="6" t="n">
        <v>0.5</v>
      </c>
      <c r="F8" s="6" t="n">
        <v>1</v>
      </c>
      <c r="G8" s="6" t="n">
        <v>0.25</v>
      </c>
      <c r="H8" s="6" t="n">
        <v>0</v>
      </c>
    </row>
    <row r="9" customFormat="false" ht="15" hidden="false" customHeight="false" outlineLevel="0" collapsed="false">
      <c r="A9" s="4" t="s">
        <v>8</v>
      </c>
      <c r="B9" s="5" t="n">
        <v>60000000</v>
      </c>
      <c r="C9" s="6" t="n">
        <v>0.25</v>
      </c>
      <c r="D9" s="6" t="n">
        <v>0.25</v>
      </c>
      <c r="E9" s="6" t="n">
        <v>0.25</v>
      </c>
      <c r="F9" s="6" t="n">
        <v>0.25</v>
      </c>
      <c r="G9" s="6" t="n">
        <v>1</v>
      </c>
      <c r="H9" s="6" t="n">
        <v>0</v>
      </c>
    </row>
    <row r="10" customFormat="false" ht="15" hidden="false" customHeight="false" outlineLevel="0" collapsed="false">
      <c r="A10" s="4" t="s">
        <v>9</v>
      </c>
      <c r="B10" s="5" t="n">
        <v>40000000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1</v>
      </c>
    </row>
    <row r="12" customFormat="false" ht="15" hidden="false" customHeight="false" outlineLevel="0" collapsed="false">
      <c r="A12" s="7" t="s">
        <v>10</v>
      </c>
      <c r="B12" s="8" t="n">
        <f aca="false">SUM(B5:B10)</f>
        <v>1332850000</v>
      </c>
    </row>
    <row r="13" customFormat="false" ht="15" hidden="false" customHeight="false" outlineLevel="0" collapsed="false">
      <c r="A13" s="7" t="s">
        <v>11</v>
      </c>
      <c r="B13" s="8" t="n">
        <f aca="false">SQRT(SUMPRODUCT($B$5:$B$10,MMULT($C$5:$H$10,$B$5:$B$10)))</f>
        <v>1083188417.35868</v>
      </c>
    </row>
    <row r="14" customFormat="false" ht="15" hidden="false" customHeight="false" outlineLevel="0" collapsed="false">
      <c r="A14" s="7" t="s">
        <v>12</v>
      </c>
      <c r="B14" s="8" t="n">
        <f aca="false">B12-B13</f>
        <v>249661582.641321</v>
      </c>
    </row>
    <row r="15" customFormat="false" ht="15" hidden="false" customHeight="false" outlineLevel="0" collapsed="false">
      <c r="A15" s="4" t="s">
        <v>13</v>
      </c>
      <c r="B15" s="9" t="n">
        <f aca="false">B14/B12</f>
        <v>0.187314088338013</v>
      </c>
    </row>
    <row r="17" customFormat="false" ht="15" hidden="false" customHeight="false" outlineLevel="0" collapsed="false">
      <c r="A17" s="7" t="s">
        <v>14</v>
      </c>
    </row>
    <row r="18" customFormat="false" ht="15" hidden="false" customHeight="false" outlineLevel="0" collapsed="false">
      <c r="A18" s="4" t="s">
        <v>15</v>
      </c>
      <c r="B18" s="6" t="n">
        <v>0</v>
      </c>
    </row>
    <row r="19" customFormat="false" ht="15" hidden="false" customHeight="false" outlineLevel="0" collapsed="false">
      <c r="A19" s="4" t="s">
        <v>16</v>
      </c>
      <c r="B19" s="10" t="n">
        <f aca="false">SQRT(B13^2-2*B5*((D5-B18)*B6+(E5-B18)*B7+(F5-B18)*B8))</f>
        <v>991858935.282634</v>
      </c>
    </row>
    <row r="20" customFormat="false" ht="15" hidden="false" customHeight="false" outlineLevel="0" collapsed="false">
      <c r="A20" s="4" t="s">
        <v>17</v>
      </c>
      <c r="B20" s="10" t="n">
        <f aca="false">B13-B19</f>
        <v>91329482.0760453</v>
      </c>
    </row>
    <row r="21" customFormat="false" ht="15" hidden="false" customHeight="false" outlineLevel="0" collapsed="false">
      <c r="A21" s="4" t="s">
        <v>18</v>
      </c>
      <c r="B21" s="11" t="n">
        <f aca="false">B20/B13</f>
        <v>0.0843154160554535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20"/>
    <col collapsed="false" customWidth="true" hidden="false" outlineLevel="0" max="3" min="3" style="0" width="12"/>
  </cols>
  <sheetData>
    <row r="1" customFormat="false" ht="1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3" t="s">
        <v>21</v>
      </c>
      <c r="B4" s="3" t="s">
        <v>22</v>
      </c>
      <c r="C4" s="3" t="s">
        <v>23</v>
      </c>
    </row>
    <row r="5" customFormat="false" ht="15" hidden="false" customHeight="false" outlineLevel="0" collapsed="false">
      <c r="A5" s="0" t="s">
        <v>24</v>
      </c>
      <c r="B5" s="12" t="n">
        <f aca="false">SUMPRODUCT(ABS(Aggregation!C5:H10-Published!B2:G7))</f>
        <v>0</v>
      </c>
      <c r="C5" s="7" t="str">
        <f aca="false">IF(B5&lt;0.0000001,"OK","ECART")</f>
        <v>OK</v>
      </c>
    </row>
    <row r="6" customFormat="false" ht="15" hidden="false" customHeight="false" outlineLevel="0" collapsed="false">
      <c r="A6" s="4" t="s">
        <v>25</v>
      </c>
      <c r="B6" s="13" t="n">
        <f aca="false">ABS(Aggregation!D5-Aggregation!C6)+ABS(Aggregation!E5-Aggregation!C7)+ABS(Aggregation!F5-Aggregation!C8)+ABS(Aggregation!G5-Aggregation!C9)+ABS(Aggregation!H5-Aggregation!C10)+ABS(Aggregation!E6-Aggregation!D7)+ABS(Aggregation!F6-Aggregation!D8)+ABS(Aggregation!G6-Aggregation!D9)+ABS(Aggregation!H6-Aggregation!D10)+ABS(Aggregation!F7-Aggregation!E8)+ABS(Aggregation!G7-Aggregation!E9)+ABS(Aggregation!H7-Aggregation!E10)+ABS(Aggregation!G8-Aggregation!F9)+ABS(Aggregation!H8-Aggregation!F10)+ABS(Aggregation!H9-Aggregation!G10)</f>
        <v>0</v>
      </c>
      <c r="C6" s="7" t="str">
        <f aca="false">IF(B6&lt;0.0000001,"OK","ECART")</f>
        <v>OK</v>
      </c>
    </row>
    <row r="7" customFormat="false" ht="15" hidden="false" customHeight="false" outlineLevel="0" collapsed="false">
      <c r="A7" s="0" t="s">
        <v>26</v>
      </c>
      <c r="B7" s="12" t="n">
        <f aca="false">SUM(ABS(Aggregation!C5-1),ABS(Aggregation!D6-1),ABS(Aggregation!E7-1),ABS(Aggregation!F8-1),ABS(Aggregation!G9-1),ABS(Aggregation!H10-1))</f>
        <v>0</v>
      </c>
      <c r="C7" s="7" t="str">
        <f aca="false">IF(B7&lt;0.0000001,"OK","ECART")</f>
        <v>OK</v>
      </c>
    </row>
    <row r="8" customFormat="false" ht="15" hidden="false" customHeight="false" outlineLevel="0" collapsed="false">
      <c r="A8" s="4" t="s">
        <v>27</v>
      </c>
      <c r="B8" s="13" t="n">
        <f aca="false">MIN(Minors!B4:B259)</f>
        <v>0.11328125</v>
      </c>
      <c r="C8" s="7" t="str">
        <f aca="false">IF(B8&gt;=-0.000000001,"OK","ECART")</f>
        <v>OK</v>
      </c>
    </row>
    <row r="9" customFormat="false" ht="15" hidden="false" customHeight="false" outlineLevel="0" collapsed="false">
      <c r="A9" s="4" t="s">
        <v>28</v>
      </c>
      <c r="B9" s="13" t="n">
        <f aca="false">MDETERM(Aggregation!C5:H10)</f>
        <v>0.11328125</v>
      </c>
      <c r="C9" s="7" t="str">
        <f aca="false">IF(B9&gt;=-0.000000001,"OK","ECART")</f>
        <v>OK</v>
      </c>
    </row>
    <row r="10" customFormat="false" ht="15" hidden="false" customHeight="false" outlineLevel="0" collapsed="false">
      <c r="A10" s="2" t="s">
        <v>29</v>
      </c>
    </row>
    <row r="12" customFormat="false" ht="15" hidden="false" customHeight="false" outlineLevel="0" collapsed="false">
      <c r="A12" s="4" t="s">
        <v>30</v>
      </c>
      <c r="B12" s="14" t="n">
        <f aca="false">IF(Aggregation!B13&lt;=Aggregation!B12,1,0)</f>
        <v>1</v>
      </c>
      <c r="C12" s="7" t="str">
        <f aca="false">IF(B12=1,"OK","ECART")</f>
        <v>OK</v>
      </c>
    </row>
    <row r="13" customFormat="false" ht="15" hidden="false" customHeight="false" outlineLevel="0" collapsed="false">
      <c r="A13" s="4" t="s">
        <v>31</v>
      </c>
      <c r="B13" s="14" t="n">
        <f aca="false">IF(Aggregation!B13&gt;=MAX(Aggregation!B5:B10),1,0)</f>
        <v>1</v>
      </c>
      <c r="C13" s="7" t="str">
        <f aca="false">IF(B13=1,"OK","ECART")</f>
        <v>OK</v>
      </c>
    </row>
    <row r="14" customFormat="false" ht="15" hidden="false" customHeight="false" outlineLevel="0" collapsed="false">
      <c r="A14" s="4" t="s">
        <v>32</v>
      </c>
      <c r="B14" s="14" t="n">
        <f aca="false">IF(Aggregation!B14&gt;=0,1,0)</f>
        <v>1</v>
      </c>
      <c r="C14" s="7" t="str">
        <f aca="false">IF(B14=1,"OK","ECART")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>
    <row r="1" customFormat="false" ht="15" hidden="false" customHeight="false" outlineLevel="0" collapsed="false">
      <c r="A1" s="1" t="s">
        <v>33</v>
      </c>
    </row>
    <row r="2" customFormat="false" ht="15" hidden="false" customHeight="false" outlineLevel="0" collapsed="false">
      <c r="A2" s="4" t="s">
        <v>4</v>
      </c>
      <c r="B2" s="6" t="n">
        <v>1</v>
      </c>
      <c r="C2" s="6" t="n">
        <v>0.5</v>
      </c>
      <c r="D2" s="6" t="n">
        <v>0.5</v>
      </c>
      <c r="E2" s="6" t="n">
        <v>0.5</v>
      </c>
      <c r="F2" s="6" t="n">
        <v>0.25</v>
      </c>
      <c r="G2" s="6" t="n">
        <v>0</v>
      </c>
    </row>
    <row r="3" customFormat="false" ht="15" hidden="false" customHeight="false" outlineLevel="0" collapsed="false">
      <c r="A3" s="4" t="s">
        <v>5</v>
      </c>
      <c r="B3" s="6" t="n">
        <v>0.5</v>
      </c>
      <c r="C3" s="6" t="n">
        <v>1</v>
      </c>
      <c r="D3" s="6" t="n">
        <v>0.75</v>
      </c>
      <c r="E3" s="6" t="n">
        <v>0.75</v>
      </c>
      <c r="F3" s="6" t="n">
        <v>0.25</v>
      </c>
      <c r="G3" s="6" t="n">
        <v>0</v>
      </c>
    </row>
    <row r="4" customFormat="false" ht="15" hidden="false" customHeight="false" outlineLevel="0" collapsed="false">
      <c r="A4" s="4" t="s">
        <v>6</v>
      </c>
      <c r="B4" s="6" t="n">
        <v>0.5</v>
      </c>
      <c r="C4" s="6" t="n">
        <v>0.75</v>
      </c>
      <c r="D4" s="6" t="n">
        <v>1</v>
      </c>
      <c r="E4" s="6" t="n">
        <v>0.5</v>
      </c>
      <c r="F4" s="6" t="n">
        <v>0.25</v>
      </c>
      <c r="G4" s="6" t="n">
        <v>0</v>
      </c>
    </row>
    <row r="5" customFormat="false" ht="15" hidden="false" customHeight="false" outlineLevel="0" collapsed="false">
      <c r="A5" s="4" t="s">
        <v>7</v>
      </c>
      <c r="B5" s="6" t="n">
        <v>0.5</v>
      </c>
      <c r="C5" s="6" t="n">
        <v>0.75</v>
      </c>
      <c r="D5" s="6" t="n">
        <v>0.5</v>
      </c>
      <c r="E5" s="6" t="n">
        <v>1</v>
      </c>
      <c r="F5" s="6" t="n">
        <v>0.25</v>
      </c>
      <c r="G5" s="6" t="n">
        <v>0</v>
      </c>
    </row>
    <row r="6" customFormat="false" ht="15" hidden="false" customHeight="false" outlineLevel="0" collapsed="false">
      <c r="A6" s="4" t="s">
        <v>8</v>
      </c>
      <c r="B6" s="6" t="n">
        <v>0.25</v>
      </c>
      <c r="C6" s="6" t="n">
        <v>0.25</v>
      </c>
      <c r="D6" s="6" t="n">
        <v>0.25</v>
      </c>
      <c r="E6" s="6" t="n">
        <v>0.25</v>
      </c>
      <c r="F6" s="6" t="n">
        <v>1</v>
      </c>
      <c r="G6" s="6" t="n">
        <v>0</v>
      </c>
    </row>
    <row r="7" customFormat="false" ht="15" hidden="false" customHeight="false" outlineLevel="0" collapsed="false">
      <c r="A7" s="4" t="s">
        <v>9</v>
      </c>
      <c r="B7" s="6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8" min="3" style="0" width="8"/>
  </cols>
  <sheetData>
    <row r="1" customFormat="false" ht="15" hidden="false" customHeight="false" outlineLevel="0" collapsed="false">
      <c r="A1" s="1" t="s">
        <v>34</v>
      </c>
    </row>
    <row r="2" customFormat="false" ht="15" hidden="false" customHeight="false" outlineLevel="0" collapsed="false">
      <c r="A2" s="15" t="s">
        <v>35</v>
      </c>
    </row>
    <row r="4" customFormat="false" ht="15" hidden="false" customHeight="false" outlineLevel="0" collapsed="false">
      <c r="A4" s="4" t="s">
        <v>4</v>
      </c>
      <c r="B4" s="13" t="n">
        <f aca="false">MDETERM(C4:C4)</f>
        <v>1</v>
      </c>
      <c r="C4" s="16" t="n">
        <f aca="false">Aggregation!C5</f>
        <v>1</v>
      </c>
    </row>
    <row r="6" customFormat="false" ht="15" hidden="false" customHeight="false" outlineLevel="0" collapsed="false">
      <c r="A6" s="4" t="s">
        <v>5</v>
      </c>
      <c r="B6" s="13" t="n">
        <f aca="false">MDETERM(C6:C6)</f>
        <v>1</v>
      </c>
      <c r="C6" s="16" t="n">
        <f aca="false">Aggregation!D6</f>
        <v>1</v>
      </c>
    </row>
    <row r="8" customFormat="false" ht="15" hidden="false" customHeight="false" outlineLevel="0" collapsed="false">
      <c r="A8" s="4" t="s">
        <v>6</v>
      </c>
      <c r="B8" s="13" t="n">
        <f aca="false">MDETERM(C8:C8)</f>
        <v>1</v>
      </c>
      <c r="C8" s="16" t="n">
        <f aca="false">Aggregation!E7</f>
        <v>1</v>
      </c>
    </row>
    <row r="10" customFormat="false" ht="15" hidden="false" customHeight="false" outlineLevel="0" collapsed="false">
      <c r="A10" s="4" t="s">
        <v>7</v>
      </c>
      <c r="B10" s="13" t="n">
        <f aca="false">MDETERM(C10:C10)</f>
        <v>1</v>
      </c>
      <c r="C10" s="16" t="n">
        <f aca="false">Aggregation!F8</f>
        <v>1</v>
      </c>
    </row>
    <row r="12" customFormat="false" ht="15" hidden="false" customHeight="false" outlineLevel="0" collapsed="false">
      <c r="A12" s="4" t="s">
        <v>8</v>
      </c>
      <c r="B12" s="13" t="n">
        <f aca="false">MDETERM(C12:C12)</f>
        <v>1</v>
      </c>
      <c r="C12" s="16" t="n">
        <f aca="false">Aggregation!G9</f>
        <v>1</v>
      </c>
    </row>
    <row r="14" customFormat="false" ht="15" hidden="false" customHeight="false" outlineLevel="0" collapsed="false">
      <c r="A14" s="4" t="s">
        <v>9</v>
      </c>
      <c r="B14" s="13" t="n">
        <f aca="false">MDETERM(C14:C14)</f>
        <v>1</v>
      </c>
      <c r="C14" s="16" t="n">
        <f aca="false">Aggregation!H10</f>
        <v>1</v>
      </c>
    </row>
    <row r="16" customFormat="false" ht="15" hidden="false" customHeight="false" outlineLevel="0" collapsed="false">
      <c r="A16" s="4" t="s">
        <v>36</v>
      </c>
      <c r="B16" s="13" t="n">
        <f aca="false">MDETERM(C16:D17)</f>
        <v>0.75</v>
      </c>
      <c r="C16" s="16" t="n">
        <f aca="false">Aggregation!C5</f>
        <v>1</v>
      </c>
      <c r="D16" s="16" t="n">
        <f aca="false">Aggregation!D5</f>
        <v>0.5</v>
      </c>
    </row>
    <row r="17" customFormat="false" ht="15" hidden="false" customHeight="false" outlineLevel="0" collapsed="false">
      <c r="C17" s="16" t="n">
        <f aca="false">Aggregation!C6</f>
        <v>0.5</v>
      </c>
      <c r="D17" s="16" t="n">
        <f aca="false">Aggregation!D6</f>
        <v>1</v>
      </c>
    </row>
    <row r="19" customFormat="false" ht="15" hidden="false" customHeight="false" outlineLevel="0" collapsed="false">
      <c r="A19" s="4" t="s">
        <v>37</v>
      </c>
      <c r="B19" s="13" t="n">
        <f aca="false">MDETERM(C19:D20)</f>
        <v>0.75</v>
      </c>
      <c r="C19" s="16" t="n">
        <f aca="false">Aggregation!C5</f>
        <v>1</v>
      </c>
      <c r="D19" s="16" t="n">
        <f aca="false">Aggregation!E5</f>
        <v>0.5</v>
      </c>
    </row>
    <row r="20" customFormat="false" ht="15" hidden="false" customHeight="false" outlineLevel="0" collapsed="false">
      <c r="C20" s="16" t="n">
        <f aca="false">Aggregation!C7</f>
        <v>0.5</v>
      </c>
      <c r="D20" s="16" t="n">
        <f aca="false">Aggregation!E7</f>
        <v>1</v>
      </c>
    </row>
    <row r="22" customFormat="false" ht="15" hidden="false" customHeight="false" outlineLevel="0" collapsed="false">
      <c r="A22" s="4" t="s">
        <v>38</v>
      </c>
      <c r="B22" s="13" t="n">
        <f aca="false">MDETERM(C22:D23)</f>
        <v>0.75</v>
      </c>
      <c r="C22" s="16" t="n">
        <f aca="false">Aggregation!C5</f>
        <v>1</v>
      </c>
      <c r="D22" s="16" t="n">
        <f aca="false">Aggregation!F5</f>
        <v>0.5</v>
      </c>
    </row>
    <row r="23" customFormat="false" ht="15" hidden="false" customHeight="false" outlineLevel="0" collapsed="false">
      <c r="C23" s="16" t="n">
        <f aca="false">Aggregation!C8</f>
        <v>0.5</v>
      </c>
      <c r="D23" s="16" t="n">
        <f aca="false">Aggregation!F8</f>
        <v>1</v>
      </c>
    </row>
    <row r="25" customFormat="false" ht="15" hidden="false" customHeight="false" outlineLevel="0" collapsed="false">
      <c r="A25" s="4" t="s">
        <v>39</v>
      </c>
      <c r="B25" s="13" t="n">
        <f aca="false">MDETERM(C25:D26)</f>
        <v>0.9375</v>
      </c>
      <c r="C25" s="16" t="n">
        <f aca="false">Aggregation!C5</f>
        <v>1</v>
      </c>
      <c r="D25" s="16" t="n">
        <f aca="false">Aggregation!G5</f>
        <v>0.25</v>
      </c>
    </row>
    <row r="26" customFormat="false" ht="15" hidden="false" customHeight="false" outlineLevel="0" collapsed="false">
      <c r="C26" s="16" t="n">
        <f aca="false">Aggregation!C9</f>
        <v>0.25</v>
      </c>
      <c r="D26" s="16" t="n">
        <f aca="false">Aggregation!G9</f>
        <v>1</v>
      </c>
    </row>
    <row r="28" customFormat="false" ht="15" hidden="false" customHeight="false" outlineLevel="0" collapsed="false">
      <c r="A28" s="4" t="s">
        <v>40</v>
      </c>
      <c r="B28" s="13" t="n">
        <f aca="false">MDETERM(C28:D29)</f>
        <v>1</v>
      </c>
      <c r="C28" s="16" t="n">
        <f aca="false">Aggregation!C5</f>
        <v>1</v>
      </c>
      <c r="D28" s="16" t="n">
        <f aca="false">Aggregation!H5</f>
        <v>0</v>
      </c>
    </row>
    <row r="29" customFormat="false" ht="15" hidden="false" customHeight="false" outlineLevel="0" collapsed="false">
      <c r="C29" s="16" t="n">
        <f aca="false">Aggregation!C10</f>
        <v>0</v>
      </c>
      <c r="D29" s="16" t="n">
        <f aca="false">Aggregation!H10</f>
        <v>1</v>
      </c>
    </row>
    <row r="31" customFormat="false" ht="15" hidden="false" customHeight="false" outlineLevel="0" collapsed="false">
      <c r="A31" s="4" t="s">
        <v>41</v>
      </c>
      <c r="B31" s="13" t="n">
        <f aca="false">MDETERM(C31:D32)</f>
        <v>0.4375</v>
      </c>
      <c r="C31" s="16" t="n">
        <f aca="false">Aggregation!D6</f>
        <v>1</v>
      </c>
      <c r="D31" s="16" t="n">
        <f aca="false">Aggregation!E6</f>
        <v>0.75</v>
      </c>
    </row>
    <row r="32" customFormat="false" ht="15" hidden="false" customHeight="false" outlineLevel="0" collapsed="false">
      <c r="C32" s="16" t="n">
        <f aca="false">Aggregation!D7</f>
        <v>0.75</v>
      </c>
      <c r="D32" s="16" t="n">
        <f aca="false">Aggregation!E7</f>
        <v>1</v>
      </c>
    </row>
    <row r="34" customFormat="false" ht="15" hidden="false" customHeight="false" outlineLevel="0" collapsed="false">
      <c r="A34" s="4" t="s">
        <v>42</v>
      </c>
      <c r="B34" s="13" t="n">
        <f aca="false">MDETERM(C34:D35)</f>
        <v>0.4375</v>
      </c>
      <c r="C34" s="16" t="n">
        <f aca="false">Aggregation!D6</f>
        <v>1</v>
      </c>
      <c r="D34" s="16" t="n">
        <f aca="false">Aggregation!F6</f>
        <v>0.75</v>
      </c>
    </row>
    <row r="35" customFormat="false" ht="15" hidden="false" customHeight="false" outlineLevel="0" collapsed="false">
      <c r="C35" s="16" t="n">
        <f aca="false">Aggregation!D8</f>
        <v>0.75</v>
      </c>
      <c r="D35" s="16" t="n">
        <f aca="false">Aggregation!F8</f>
        <v>1</v>
      </c>
    </row>
    <row r="37" customFormat="false" ht="15" hidden="false" customHeight="false" outlineLevel="0" collapsed="false">
      <c r="A37" s="4" t="s">
        <v>43</v>
      </c>
      <c r="B37" s="13" t="n">
        <f aca="false">MDETERM(C37:D38)</f>
        <v>0.9375</v>
      </c>
      <c r="C37" s="16" t="n">
        <f aca="false">Aggregation!D6</f>
        <v>1</v>
      </c>
      <c r="D37" s="16" t="n">
        <f aca="false">Aggregation!G6</f>
        <v>0.25</v>
      </c>
    </row>
    <row r="38" customFormat="false" ht="15" hidden="false" customHeight="false" outlineLevel="0" collapsed="false">
      <c r="C38" s="16" t="n">
        <f aca="false">Aggregation!D9</f>
        <v>0.25</v>
      </c>
      <c r="D38" s="16" t="n">
        <f aca="false">Aggregation!G9</f>
        <v>1</v>
      </c>
    </row>
    <row r="40" customFormat="false" ht="15" hidden="false" customHeight="false" outlineLevel="0" collapsed="false">
      <c r="A40" s="4" t="s">
        <v>44</v>
      </c>
      <c r="B40" s="13" t="n">
        <f aca="false">MDETERM(C40:D41)</f>
        <v>1</v>
      </c>
      <c r="C40" s="16" t="n">
        <f aca="false">Aggregation!D6</f>
        <v>1</v>
      </c>
      <c r="D40" s="16" t="n">
        <f aca="false">Aggregation!H6</f>
        <v>0</v>
      </c>
    </row>
    <row r="41" customFormat="false" ht="15" hidden="false" customHeight="false" outlineLevel="0" collapsed="false">
      <c r="C41" s="16" t="n">
        <f aca="false">Aggregation!D10</f>
        <v>0</v>
      </c>
      <c r="D41" s="16" t="n">
        <f aca="false">Aggregation!H10</f>
        <v>1</v>
      </c>
    </row>
    <row r="43" customFormat="false" ht="15" hidden="false" customHeight="false" outlineLevel="0" collapsed="false">
      <c r="A43" s="4" t="s">
        <v>45</v>
      </c>
      <c r="B43" s="13" t="n">
        <f aca="false">MDETERM(C43:D44)</f>
        <v>0.75</v>
      </c>
      <c r="C43" s="16" t="n">
        <f aca="false">Aggregation!E7</f>
        <v>1</v>
      </c>
      <c r="D43" s="16" t="n">
        <f aca="false">Aggregation!F7</f>
        <v>0.5</v>
      </c>
    </row>
    <row r="44" customFormat="false" ht="15" hidden="false" customHeight="false" outlineLevel="0" collapsed="false">
      <c r="C44" s="16" t="n">
        <f aca="false">Aggregation!E8</f>
        <v>0.5</v>
      </c>
      <c r="D44" s="16" t="n">
        <f aca="false">Aggregation!F8</f>
        <v>1</v>
      </c>
    </row>
    <row r="46" customFormat="false" ht="15" hidden="false" customHeight="false" outlineLevel="0" collapsed="false">
      <c r="A46" s="4" t="s">
        <v>46</v>
      </c>
      <c r="B46" s="13" t="n">
        <f aca="false">MDETERM(C46:D47)</f>
        <v>0.9375</v>
      </c>
      <c r="C46" s="16" t="n">
        <f aca="false">Aggregation!E7</f>
        <v>1</v>
      </c>
      <c r="D46" s="16" t="n">
        <f aca="false">Aggregation!G7</f>
        <v>0.25</v>
      </c>
    </row>
    <row r="47" customFormat="false" ht="15" hidden="false" customHeight="false" outlineLevel="0" collapsed="false">
      <c r="C47" s="16" t="n">
        <f aca="false">Aggregation!E9</f>
        <v>0.25</v>
      </c>
      <c r="D47" s="16" t="n">
        <f aca="false">Aggregation!G9</f>
        <v>1</v>
      </c>
    </row>
    <row r="49" customFormat="false" ht="15" hidden="false" customHeight="false" outlineLevel="0" collapsed="false">
      <c r="A49" s="4" t="s">
        <v>47</v>
      </c>
      <c r="B49" s="13" t="n">
        <f aca="false">MDETERM(C49:D50)</f>
        <v>1</v>
      </c>
      <c r="C49" s="16" t="n">
        <f aca="false">Aggregation!E7</f>
        <v>1</v>
      </c>
      <c r="D49" s="16" t="n">
        <f aca="false">Aggregation!H7</f>
        <v>0</v>
      </c>
    </row>
    <row r="50" customFormat="false" ht="15" hidden="false" customHeight="false" outlineLevel="0" collapsed="false">
      <c r="C50" s="16" t="n">
        <f aca="false">Aggregation!E10</f>
        <v>0</v>
      </c>
      <c r="D50" s="16" t="n">
        <f aca="false">Aggregation!H10</f>
        <v>1</v>
      </c>
    </row>
    <row r="52" customFormat="false" ht="15" hidden="false" customHeight="false" outlineLevel="0" collapsed="false">
      <c r="A52" s="4" t="s">
        <v>48</v>
      </c>
      <c r="B52" s="13" t="n">
        <f aca="false">MDETERM(C52:D53)</f>
        <v>0.9375</v>
      </c>
      <c r="C52" s="16" t="n">
        <f aca="false">Aggregation!F8</f>
        <v>1</v>
      </c>
      <c r="D52" s="16" t="n">
        <f aca="false">Aggregation!G8</f>
        <v>0.25</v>
      </c>
    </row>
    <row r="53" customFormat="false" ht="15" hidden="false" customHeight="false" outlineLevel="0" collapsed="false">
      <c r="C53" s="16" t="n">
        <f aca="false">Aggregation!F9</f>
        <v>0.25</v>
      </c>
      <c r="D53" s="16" t="n">
        <f aca="false">Aggregation!G9</f>
        <v>1</v>
      </c>
    </row>
    <row r="55" customFormat="false" ht="15" hidden="false" customHeight="false" outlineLevel="0" collapsed="false">
      <c r="A55" s="4" t="s">
        <v>49</v>
      </c>
      <c r="B55" s="13" t="n">
        <f aca="false">MDETERM(C55:D56)</f>
        <v>1</v>
      </c>
      <c r="C55" s="16" t="n">
        <f aca="false">Aggregation!F8</f>
        <v>1</v>
      </c>
      <c r="D55" s="16" t="n">
        <f aca="false">Aggregation!H8</f>
        <v>0</v>
      </c>
    </row>
    <row r="56" customFormat="false" ht="15" hidden="false" customHeight="false" outlineLevel="0" collapsed="false">
      <c r="C56" s="16" t="n">
        <f aca="false">Aggregation!F10</f>
        <v>0</v>
      </c>
      <c r="D56" s="16" t="n">
        <f aca="false">Aggregation!H10</f>
        <v>1</v>
      </c>
    </row>
    <row r="58" customFormat="false" ht="15" hidden="false" customHeight="false" outlineLevel="0" collapsed="false">
      <c r="A58" s="4" t="s">
        <v>50</v>
      </c>
      <c r="B58" s="13" t="n">
        <f aca="false">MDETERM(C58:D59)</f>
        <v>1</v>
      </c>
      <c r="C58" s="16" t="n">
        <f aca="false">Aggregation!G9</f>
        <v>1</v>
      </c>
      <c r="D58" s="16" t="n">
        <f aca="false">Aggregation!H9</f>
        <v>0</v>
      </c>
    </row>
    <row r="59" customFormat="false" ht="15" hidden="false" customHeight="false" outlineLevel="0" collapsed="false">
      <c r="C59" s="16" t="n">
        <f aca="false">Aggregation!G10</f>
        <v>0</v>
      </c>
      <c r="D59" s="16" t="n">
        <f aca="false">Aggregation!H10</f>
        <v>1</v>
      </c>
    </row>
    <row r="61" customFormat="false" ht="15" hidden="false" customHeight="false" outlineLevel="0" collapsed="false">
      <c r="A61" s="4" t="s">
        <v>51</v>
      </c>
      <c r="B61" s="13" t="n">
        <f aca="false">MDETERM(C61:E63)</f>
        <v>0.3125</v>
      </c>
      <c r="C61" s="16" t="n">
        <f aca="false">Aggregation!C5</f>
        <v>1</v>
      </c>
      <c r="D61" s="16" t="n">
        <f aca="false">Aggregation!D5</f>
        <v>0.5</v>
      </c>
      <c r="E61" s="16" t="n">
        <f aca="false">Aggregation!E5</f>
        <v>0.5</v>
      </c>
    </row>
    <row r="62" customFormat="false" ht="15" hidden="false" customHeight="false" outlineLevel="0" collapsed="false">
      <c r="C62" s="16" t="n">
        <f aca="false">Aggregation!C6</f>
        <v>0.5</v>
      </c>
      <c r="D62" s="16" t="n">
        <f aca="false">Aggregation!D6</f>
        <v>1</v>
      </c>
      <c r="E62" s="16" t="n">
        <f aca="false">Aggregation!E6</f>
        <v>0.75</v>
      </c>
    </row>
    <row r="63" customFormat="false" ht="15" hidden="false" customHeight="false" outlineLevel="0" collapsed="false">
      <c r="C63" s="16" t="n">
        <f aca="false">Aggregation!C7</f>
        <v>0.5</v>
      </c>
      <c r="D63" s="16" t="n">
        <f aca="false">Aggregation!D7</f>
        <v>0.75</v>
      </c>
      <c r="E63" s="16" t="n">
        <f aca="false">Aggregation!E7</f>
        <v>1</v>
      </c>
    </row>
    <row r="65" customFormat="false" ht="15" hidden="false" customHeight="false" outlineLevel="0" collapsed="false">
      <c r="A65" s="4" t="s">
        <v>52</v>
      </c>
      <c r="B65" s="13" t="n">
        <f aca="false">MDETERM(C65:E67)</f>
        <v>0.3125</v>
      </c>
      <c r="C65" s="16" t="n">
        <f aca="false">Aggregation!C5</f>
        <v>1</v>
      </c>
      <c r="D65" s="16" t="n">
        <f aca="false">Aggregation!D5</f>
        <v>0.5</v>
      </c>
      <c r="E65" s="16" t="n">
        <f aca="false">Aggregation!F5</f>
        <v>0.5</v>
      </c>
    </row>
    <row r="66" customFormat="false" ht="15" hidden="false" customHeight="false" outlineLevel="0" collapsed="false">
      <c r="C66" s="16" t="n">
        <f aca="false">Aggregation!C6</f>
        <v>0.5</v>
      </c>
      <c r="D66" s="16" t="n">
        <f aca="false">Aggregation!D6</f>
        <v>1</v>
      </c>
      <c r="E66" s="16" t="n">
        <f aca="false">Aggregation!F6</f>
        <v>0.75</v>
      </c>
    </row>
    <row r="67" customFormat="false" ht="15" hidden="false" customHeight="false" outlineLevel="0" collapsed="false">
      <c r="C67" s="16" t="n">
        <f aca="false">Aggregation!C8</f>
        <v>0.5</v>
      </c>
      <c r="D67" s="16" t="n">
        <f aca="false">Aggregation!D8</f>
        <v>0.75</v>
      </c>
      <c r="E67" s="16" t="n">
        <f aca="false">Aggregation!F8</f>
        <v>1</v>
      </c>
    </row>
    <row r="69" customFormat="false" ht="15" hidden="false" customHeight="false" outlineLevel="0" collapsed="false">
      <c r="A69" s="4" t="s">
        <v>53</v>
      </c>
      <c r="B69" s="13" t="n">
        <f aca="false">MDETERM(C69:E71)</f>
        <v>0.6875</v>
      </c>
      <c r="C69" s="16" t="n">
        <f aca="false">Aggregation!C5</f>
        <v>1</v>
      </c>
      <c r="D69" s="16" t="n">
        <f aca="false">Aggregation!D5</f>
        <v>0.5</v>
      </c>
      <c r="E69" s="16" t="n">
        <f aca="false">Aggregation!G5</f>
        <v>0.25</v>
      </c>
    </row>
    <row r="70" customFormat="false" ht="15" hidden="false" customHeight="false" outlineLevel="0" collapsed="false">
      <c r="C70" s="16" t="n">
        <f aca="false">Aggregation!C6</f>
        <v>0.5</v>
      </c>
      <c r="D70" s="16" t="n">
        <f aca="false">Aggregation!D6</f>
        <v>1</v>
      </c>
      <c r="E70" s="16" t="n">
        <f aca="false">Aggregation!G6</f>
        <v>0.25</v>
      </c>
    </row>
    <row r="71" customFormat="false" ht="15" hidden="false" customHeight="false" outlineLevel="0" collapsed="false">
      <c r="C71" s="16" t="n">
        <f aca="false">Aggregation!C9</f>
        <v>0.25</v>
      </c>
      <c r="D71" s="16" t="n">
        <f aca="false">Aggregation!D9</f>
        <v>0.25</v>
      </c>
      <c r="E71" s="16" t="n">
        <f aca="false">Aggregation!G9</f>
        <v>1</v>
      </c>
    </row>
    <row r="73" customFormat="false" ht="15" hidden="false" customHeight="false" outlineLevel="0" collapsed="false">
      <c r="A73" s="4" t="s">
        <v>54</v>
      </c>
      <c r="B73" s="13" t="n">
        <f aca="false">MDETERM(C73:E75)</f>
        <v>0.75</v>
      </c>
      <c r="C73" s="16" t="n">
        <f aca="false">Aggregation!C5</f>
        <v>1</v>
      </c>
      <c r="D73" s="16" t="n">
        <f aca="false">Aggregation!D5</f>
        <v>0.5</v>
      </c>
      <c r="E73" s="16" t="n">
        <f aca="false">Aggregation!H5</f>
        <v>0</v>
      </c>
    </row>
    <row r="74" customFormat="false" ht="15" hidden="false" customHeight="false" outlineLevel="0" collapsed="false">
      <c r="C74" s="16" t="n">
        <f aca="false">Aggregation!C6</f>
        <v>0.5</v>
      </c>
      <c r="D74" s="16" t="n">
        <f aca="false">Aggregation!D6</f>
        <v>1</v>
      </c>
      <c r="E74" s="16" t="n">
        <f aca="false">Aggregation!H6</f>
        <v>0</v>
      </c>
    </row>
    <row r="75" customFormat="false" ht="15" hidden="false" customHeight="false" outlineLevel="0" collapsed="false">
      <c r="C75" s="16" t="n">
        <f aca="false">Aggregation!C10</f>
        <v>0</v>
      </c>
      <c r="D75" s="16" t="n">
        <f aca="false">Aggregation!D10</f>
        <v>0</v>
      </c>
      <c r="E75" s="16" t="n">
        <f aca="false">Aggregation!H10</f>
        <v>1</v>
      </c>
    </row>
    <row r="77" customFormat="false" ht="15" hidden="false" customHeight="false" outlineLevel="0" collapsed="false">
      <c r="A77" s="4" t="s">
        <v>55</v>
      </c>
      <c r="B77" s="13" t="n">
        <f aca="false">MDETERM(C77:E79)</f>
        <v>0.5</v>
      </c>
      <c r="C77" s="16" t="n">
        <f aca="false">Aggregation!C5</f>
        <v>1</v>
      </c>
      <c r="D77" s="16" t="n">
        <f aca="false">Aggregation!E5</f>
        <v>0.5</v>
      </c>
      <c r="E77" s="16" t="n">
        <f aca="false">Aggregation!F5</f>
        <v>0.5</v>
      </c>
    </row>
    <row r="78" customFormat="false" ht="15" hidden="false" customHeight="false" outlineLevel="0" collapsed="false">
      <c r="C78" s="16" t="n">
        <f aca="false">Aggregation!C7</f>
        <v>0.5</v>
      </c>
      <c r="D78" s="16" t="n">
        <f aca="false">Aggregation!E7</f>
        <v>1</v>
      </c>
      <c r="E78" s="16" t="n">
        <f aca="false">Aggregation!F7</f>
        <v>0.5</v>
      </c>
    </row>
    <row r="79" customFormat="false" ht="15" hidden="false" customHeight="false" outlineLevel="0" collapsed="false">
      <c r="C79" s="16" t="n">
        <f aca="false">Aggregation!C8</f>
        <v>0.5</v>
      </c>
      <c r="D79" s="16" t="n">
        <f aca="false">Aggregation!E8</f>
        <v>0.5</v>
      </c>
      <c r="E79" s="16" t="n">
        <f aca="false">Aggregation!F8</f>
        <v>1</v>
      </c>
    </row>
    <row r="81" customFormat="false" ht="15" hidden="false" customHeight="false" outlineLevel="0" collapsed="false">
      <c r="A81" s="4" t="s">
        <v>56</v>
      </c>
      <c r="B81" s="13" t="n">
        <f aca="false">MDETERM(C81:E83)</f>
        <v>0.6875</v>
      </c>
      <c r="C81" s="16" t="n">
        <f aca="false">Aggregation!C5</f>
        <v>1</v>
      </c>
      <c r="D81" s="16" t="n">
        <f aca="false">Aggregation!E5</f>
        <v>0.5</v>
      </c>
      <c r="E81" s="16" t="n">
        <f aca="false">Aggregation!G5</f>
        <v>0.25</v>
      </c>
    </row>
    <row r="82" customFormat="false" ht="15" hidden="false" customHeight="false" outlineLevel="0" collapsed="false">
      <c r="C82" s="16" t="n">
        <f aca="false">Aggregation!C7</f>
        <v>0.5</v>
      </c>
      <c r="D82" s="16" t="n">
        <f aca="false">Aggregation!E7</f>
        <v>1</v>
      </c>
      <c r="E82" s="16" t="n">
        <f aca="false">Aggregation!G7</f>
        <v>0.25</v>
      </c>
    </row>
    <row r="83" customFormat="false" ht="15" hidden="false" customHeight="false" outlineLevel="0" collapsed="false">
      <c r="C83" s="16" t="n">
        <f aca="false">Aggregation!C9</f>
        <v>0.25</v>
      </c>
      <c r="D83" s="16" t="n">
        <f aca="false">Aggregation!E9</f>
        <v>0.25</v>
      </c>
      <c r="E83" s="16" t="n">
        <f aca="false">Aggregation!G9</f>
        <v>1</v>
      </c>
    </row>
    <row r="85" customFormat="false" ht="15" hidden="false" customHeight="false" outlineLevel="0" collapsed="false">
      <c r="A85" s="4" t="s">
        <v>57</v>
      </c>
      <c r="B85" s="13" t="n">
        <f aca="false">MDETERM(C85:E87)</f>
        <v>0.75</v>
      </c>
      <c r="C85" s="16" t="n">
        <f aca="false">Aggregation!C5</f>
        <v>1</v>
      </c>
      <c r="D85" s="16" t="n">
        <f aca="false">Aggregation!E5</f>
        <v>0.5</v>
      </c>
      <c r="E85" s="16" t="n">
        <f aca="false">Aggregation!H5</f>
        <v>0</v>
      </c>
    </row>
    <row r="86" customFormat="false" ht="15" hidden="false" customHeight="false" outlineLevel="0" collapsed="false">
      <c r="C86" s="16" t="n">
        <f aca="false">Aggregation!C7</f>
        <v>0.5</v>
      </c>
      <c r="D86" s="16" t="n">
        <f aca="false">Aggregation!E7</f>
        <v>1</v>
      </c>
      <c r="E86" s="16" t="n">
        <f aca="false">Aggregation!H7</f>
        <v>0</v>
      </c>
    </row>
    <row r="87" customFormat="false" ht="15" hidden="false" customHeight="false" outlineLevel="0" collapsed="false">
      <c r="C87" s="16" t="n">
        <f aca="false">Aggregation!C10</f>
        <v>0</v>
      </c>
      <c r="D87" s="16" t="n">
        <f aca="false">Aggregation!E10</f>
        <v>0</v>
      </c>
      <c r="E87" s="16" t="n">
        <f aca="false">Aggregation!H10</f>
        <v>1</v>
      </c>
    </row>
    <row r="89" customFormat="false" ht="15" hidden="false" customHeight="false" outlineLevel="0" collapsed="false">
      <c r="A89" s="4" t="s">
        <v>58</v>
      </c>
      <c r="B89" s="13" t="n">
        <f aca="false">MDETERM(C89:E91)</f>
        <v>0.6875</v>
      </c>
      <c r="C89" s="16" t="n">
        <f aca="false">Aggregation!C5</f>
        <v>1</v>
      </c>
      <c r="D89" s="16" t="n">
        <f aca="false">Aggregation!F5</f>
        <v>0.5</v>
      </c>
      <c r="E89" s="16" t="n">
        <f aca="false">Aggregation!G5</f>
        <v>0.25</v>
      </c>
    </row>
    <row r="90" customFormat="false" ht="15" hidden="false" customHeight="false" outlineLevel="0" collapsed="false">
      <c r="C90" s="16" t="n">
        <f aca="false">Aggregation!C8</f>
        <v>0.5</v>
      </c>
      <c r="D90" s="16" t="n">
        <f aca="false">Aggregation!F8</f>
        <v>1</v>
      </c>
      <c r="E90" s="16" t="n">
        <f aca="false">Aggregation!G8</f>
        <v>0.25</v>
      </c>
    </row>
    <row r="91" customFormat="false" ht="15" hidden="false" customHeight="false" outlineLevel="0" collapsed="false">
      <c r="C91" s="16" t="n">
        <f aca="false">Aggregation!C9</f>
        <v>0.25</v>
      </c>
      <c r="D91" s="16" t="n">
        <f aca="false">Aggregation!F9</f>
        <v>0.25</v>
      </c>
      <c r="E91" s="16" t="n">
        <f aca="false">Aggregation!G9</f>
        <v>1</v>
      </c>
    </row>
    <row r="93" customFormat="false" ht="15" hidden="false" customHeight="false" outlineLevel="0" collapsed="false">
      <c r="A93" s="4" t="s">
        <v>59</v>
      </c>
      <c r="B93" s="13" t="n">
        <f aca="false">MDETERM(C93:E95)</f>
        <v>0.75</v>
      </c>
      <c r="C93" s="16" t="n">
        <f aca="false">Aggregation!C5</f>
        <v>1</v>
      </c>
      <c r="D93" s="16" t="n">
        <f aca="false">Aggregation!F5</f>
        <v>0.5</v>
      </c>
      <c r="E93" s="16" t="n">
        <f aca="false">Aggregation!H5</f>
        <v>0</v>
      </c>
    </row>
    <row r="94" customFormat="false" ht="15" hidden="false" customHeight="false" outlineLevel="0" collapsed="false">
      <c r="C94" s="16" t="n">
        <f aca="false">Aggregation!C8</f>
        <v>0.5</v>
      </c>
      <c r="D94" s="16" t="n">
        <f aca="false">Aggregation!F8</f>
        <v>1</v>
      </c>
      <c r="E94" s="16" t="n">
        <f aca="false">Aggregation!H8</f>
        <v>0</v>
      </c>
    </row>
    <row r="95" customFormat="false" ht="15" hidden="false" customHeight="false" outlineLevel="0" collapsed="false">
      <c r="C95" s="16" t="n">
        <f aca="false">Aggregation!C10</f>
        <v>0</v>
      </c>
      <c r="D95" s="16" t="n">
        <f aca="false">Aggregation!F10</f>
        <v>0</v>
      </c>
      <c r="E95" s="16" t="n">
        <f aca="false">Aggregation!H10</f>
        <v>1</v>
      </c>
    </row>
    <row r="97" customFormat="false" ht="15" hidden="false" customHeight="false" outlineLevel="0" collapsed="false">
      <c r="A97" s="4" t="s">
        <v>60</v>
      </c>
      <c r="B97" s="13" t="n">
        <f aca="false">MDETERM(C97:E99)</f>
        <v>0.9375</v>
      </c>
      <c r="C97" s="16" t="n">
        <f aca="false">Aggregation!C5</f>
        <v>1</v>
      </c>
      <c r="D97" s="16" t="n">
        <f aca="false">Aggregation!G5</f>
        <v>0.25</v>
      </c>
      <c r="E97" s="16" t="n">
        <f aca="false">Aggregation!H5</f>
        <v>0</v>
      </c>
    </row>
    <row r="98" customFormat="false" ht="15" hidden="false" customHeight="false" outlineLevel="0" collapsed="false">
      <c r="C98" s="16" t="n">
        <f aca="false">Aggregation!C9</f>
        <v>0.25</v>
      </c>
      <c r="D98" s="16" t="n">
        <f aca="false">Aggregation!G9</f>
        <v>1</v>
      </c>
      <c r="E98" s="16" t="n">
        <f aca="false">Aggregation!H9</f>
        <v>0</v>
      </c>
    </row>
    <row r="99" customFormat="false" ht="15" hidden="false" customHeight="false" outlineLevel="0" collapsed="false">
      <c r="C99" s="16" t="n">
        <f aca="false">Aggregation!C10</f>
        <v>0</v>
      </c>
      <c r="D99" s="16" t="n">
        <f aca="false">Aggregation!G10</f>
        <v>0</v>
      </c>
      <c r="E99" s="16" t="n">
        <f aca="false">Aggregation!H10</f>
        <v>1</v>
      </c>
    </row>
    <row r="101" customFormat="false" ht="15" hidden="false" customHeight="false" outlineLevel="0" collapsed="false">
      <c r="A101" s="4" t="s">
        <v>61</v>
      </c>
      <c r="B101" s="13" t="n">
        <f aca="false">MDETERM(C101:E103)</f>
        <v>0.1875</v>
      </c>
      <c r="C101" s="16" t="n">
        <f aca="false">Aggregation!D6</f>
        <v>1</v>
      </c>
      <c r="D101" s="16" t="n">
        <f aca="false">Aggregation!E6</f>
        <v>0.75</v>
      </c>
      <c r="E101" s="16" t="n">
        <f aca="false">Aggregation!F6</f>
        <v>0.75</v>
      </c>
    </row>
    <row r="102" customFormat="false" ht="15" hidden="false" customHeight="false" outlineLevel="0" collapsed="false">
      <c r="C102" s="16" t="n">
        <f aca="false">Aggregation!D7</f>
        <v>0.75</v>
      </c>
      <c r="D102" s="16" t="n">
        <f aca="false">Aggregation!E7</f>
        <v>1</v>
      </c>
      <c r="E102" s="16" t="n">
        <f aca="false">Aggregation!F7</f>
        <v>0.5</v>
      </c>
    </row>
    <row r="103" customFormat="false" ht="15" hidden="false" customHeight="false" outlineLevel="0" collapsed="false">
      <c r="C103" s="16" t="n">
        <f aca="false">Aggregation!D8</f>
        <v>0.75</v>
      </c>
      <c r="D103" s="16" t="n">
        <f aca="false">Aggregation!E8</f>
        <v>0.5</v>
      </c>
      <c r="E103" s="16" t="n">
        <f aca="false">Aggregation!F8</f>
        <v>1</v>
      </c>
    </row>
    <row r="105" customFormat="false" ht="15" hidden="false" customHeight="false" outlineLevel="0" collapsed="false">
      <c r="A105" s="4" t="s">
        <v>62</v>
      </c>
      <c r="B105" s="13" t="n">
        <f aca="false">MDETERM(C105:E107)</f>
        <v>0.40625</v>
      </c>
      <c r="C105" s="16" t="n">
        <f aca="false">Aggregation!D6</f>
        <v>1</v>
      </c>
      <c r="D105" s="16" t="n">
        <f aca="false">Aggregation!E6</f>
        <v>0.75</v>
      </c>
      <c r="E105" s="16" t="n">
        <f aca="false">Aggregation!G6</f>
        <v>0.25</v>
      </c>
    </row>
    <row r="106" customFormat="false" ht="15" hidden="false" customHeight="false" outlineLevel="0" collapsed="false">
      <c r="C106" s="16" t="n">
        <f aca="false">Aggregation!D7</f>
        <v>0.75</v>
      </c>
      <c r="D106" s="16" t="n">
        <f aca="false">Aggregation!E7</f>
        <v>1</v>
      </c>
      <c r="E106" s="16" t="n">
        <f aca="false">Aggregation!G7</f>
        <v>0.25</v>
      </c>
    </row>
    <row r="107" customFormat="false" ht="15" hidden="false" customHeight="false" outlineLevel="0" collapsed="false">
      <c r="C107" s="16" t="n">
        <f aca="false">Aggregation!D9</f>
        <v>0.25</v>
      </c>
      <c r="D107" s="16" t="n">
        <f aca="false">Aggregation!E9</f>
        <v>0.25</v>
      </c>
      <c r="E107" s="16" t="n">
        <f aca="false">Aggregation!G9</f>
        <v>1</v>
      </c>
    </row>
    <row r="109" customFormat="false" ht="15" hidden="false" customHeight="false" outlineLevel="0" collapsed="false">
      <c r="A109" s="4" t="s">
        <v>63</v>
      </c>
      <c r="B109" s="13" t="n">
        <f aca="false">MDETERM(C109:E111)</f>
        <v>0.4375</v>
      </c>
      <c r="C109" s="16" t="n">
        <f aca="false">Aggregation!D6</f>
        <v>1</v>
      </c>
      <c r="D109" s="16" t="n">
        <f aca="false">Aggregation!E6</f>
        <v>0.75</v>
      </c>
      <c r="E109" s="16" t="n">
        <f aca="false">Aggregation!H6</f>
        <v>0</v>
      </c>
    </row>
    <row r="110" customFormat="false" ht="15" hidden="false" customHeight="false" outlineLevel="0" collapsed="false">
      <c r="C110" s="16" t="n">
        <f aca="false">Aggregation!D7</f>
        <v>0.75</v>
      </c>
      <c r="D110" s="16" t="n">
        <f aca="false">Aggregation!E7</f>
        <v>1</v>
      </c>
      <c r="E110" s="16" t="n">
        <f aca="false">Aggregation!H7</f>
        <v>0</v>
      </c>
    </row>
    <row r="111" customFormat="false" ht="15" hidden="false" customHeight="false" outlineLevel="0" collapsed="false">
      <c r="C111" s="16" t="n">
        <f aca="false">Aggregation!D10</f>
        <v>0</v>
      </c>
      <c r="D111" s="16" t="n">
        <f aca="false">Aggregation!E10</f>
        <v>0</v>
      </c>
      <c r="E111" s="16" t="n">
        <f aca="false">Aggregation!H10</f>
        <v>1</v>
      </c>
    </row>
    <row r="113" customFormat="false" ht="15" hidden="false" customHeight="false" outlineLevel="0" collapsed="false">
      <c r="A113" s="4" t="s">
        <v>64</v>
      </c>
      <c r="B113" s="13" t="n">
        <f aca="false">MDETERM(C113:E115)</f>
        <v>0.40625</v>
      </c>
      <c r="C113" s="16" t="n">
        <f aca="false">Aggregation!D6</f>
        <v>1</v>
      </c>
      <c r="D113" s="16" t="n">
        <f aca="false">Aggregation!F6</f>
        <v>0.75</v>
      </c>
      <c r="E113" s="16" t="n">
        <f aca="false">Aggregation!G6</f>
        <v>0.25</v>
      </c>
    </row>
    <row r="114" customFormat="false" ht="15" hidden="false" customHeight="false" outlineLevel="0" collapsed="false">
      <c r="C114" s="16" t="n">
        <f aca="false">Aggregation!D8</f>
        <v>0.75</v>
      </c>
      <c r="D114" s="16" t="n">
        <f aca="false">Aggregation!F8</f>
        <v>1</v>
      </c>
      <c r="E114" s="16" t="n">
        <f aca="false">Aggregation!G8</f>
        <v>0.25</v>
      </c>
    </row>
    <row r="115" customFormat="false" ht="15" hidden="false" customHeight="false" outlineLevel="0" collapsed="false">
      <c r="C115" s="16" t="n">
        <f aca="false">Aggregation!D9</f>
        <v>0.25</v>
      </c>
      <c r="D115" s="16" t="n">
        <f aca="false">Aggregation!F9</f>
        <v>0.25</v>
      </c>
      <c r="E115" s="16" t="n">
        <f aca="false">Aggregation!G9</f>
        <v>1</v>
      </c>
    </row>
    <row r="117" customFormat="false" ht="15" hidden="false" customHeight="false" outlineLevel="0" collapsed="false">
      <c r="A117" s="4" t="s">
        <v>65</v>
      </c>
      <c r="B117" s="13" t="n">
        <f aca="false">MDETERM(C117:E119)</f>
        <v>0.4375</v>
      </c>
      <c r="C117" s="16" t="n">
        <f aca="false">Aggregation!D6</f>
        <v>1</v>
      </c>
      <c r="D117" s="16" t="n">
        <f aca="false">Aggregation!F6</f>
        <v>0.75</v>
      </c>
      <c r="E117" s="16" t="n">
        <f aca="false">Aggregation!H6</f>
        <v>0</v>
      </c>
    </row>
    <row r="118" customFormat="false" ht="15" hidden="false" customHeight="false" outlineLevel="0" collapsed="false">
      <c r="C118" s="16" t="n">
        <f aca="false">Aggregation!D8</f>
        <v>0.75</v>
      </c>
      <c r="D118" s="16" t="n">
        <f aca="false">Aggregation!F8</f>
        <v>1</v>
      </c>
      <c r="E118" s="16" t="n">
        <f aca="false">Aggregation!H8</f>
        <v>0</v>
      </c>
    </row>
    <row r="119" customFormat="false" ht="15" hidden="false" customHeight="false" outlineLevel="0" collapsed="false">
      <c r="C119" s="16" t="n">
        <f aca="false">Aggregation!D10</f>
        <v>0</v>
      </c>
      <c r="D119" s="16" t="n">
        <f aca="false">Aggregation!F10</f>
        <v>0</v>
      </c>
      <c r="E119" s="16" t="n">
        <f aca="false">Aggregation!H10</f>
        <v>1</v>
      </c>
    </row>
    <row r="121" customFormat="false" ht="15" hidden="false" customHeight="false" outlineLevel="0" collapsed="false">
      <c r="A121" s="4" t="s">
        <v>66</v>
      </c>
      <c r="B121" s="13" t="n">
        <f aca="false">MDETERM(C121:E123)</f>
        <v>0.9375</v>
      </c>
      <c r="C121" s="16" t="n">
        <f aca="false">Aggregation!D6</f>
        <v>1</v>
      </c>
      <c r="D121" s="16" t="n">
        <f aca="false">Aggregation!G6</f>
        <v>0.25</v>
      </c>
      <c r="E121" s="16" t="n">
        <f aca="false">Aggregation!H6</f>
        <v>0</v>
      </c>
    </row>
    <row r="122" customFormat="false" ht="15" hidden="false" customHeight="false" outlineLevel="0" collapsed="false">
      <c r="C122" s="16" t="n">
        <f aca="false">Aggregation!D9</f>
        <v>0.25</v>
      </c>
      <c r="D122" s="16" t="n">
        <f aca="false">Aggregation!G9</f>
        <v>1</v>
      </c>
      <c r="E122" s="16" t="n">
        <f aca="false">Aggregation!H9</f>
        <v>0</v>
      </c>
    </row>
    <row r="123" customFormat="false" ht="15" hidden="false" customHeight="false" outlineLevel="0" collapsed="false">
      <c r="C123" s="16" t="n">
        <f aca="false">Aggregation!D10</f>
        <v>0</v>
      </c>
      <c r="D123" s="16" t="n">
        <f aca="false">Aggregation!G10</f>
        <v>0</v>
      </c>
      <c r="E123" s="16" t="n">
        <f aca="false">Aggregation!H10</f>
        <v>1</v>
      </c>
    </row>
    <row r="125" customFormat="false" ht="15" hidden="false" customHeight="false" outlineLevel="0" collapsed="false">
      <c r="A125" s="4" t="s">
        <v>67</v>
      </c>
      <c r="B125" s="13" t="n">
        <f aca="false">MDETERM(C125:E127)</f>
        <v>0.6875</v>
      </c>
      <c r="C125" s="16" t="n">
        <f aca="false">Aggregation!E7</f>
        <v>1</v>
      </c>
      <c r="D125" s="16" t="n">
        <f aca="false">Aggregation!F7</f>
        <v>0.5</v>
      </c>
      <c r="E125" s="16" t="n">
        <f aca="false">Aggregation!G7</f>
        <v>0.25</v>
      </c>
    </row>
    <row r="126" customFormat="false" ht="15" hidden="false" customHeight="false" outlineLevel="0" collapsed="false">
      <c r="C126" s="16" t="n">
        <f aca="false">Aggregation!E8</f>
        <v>0.5</v>
      </c>
      <c r="D126" s="16" t="n">
        <f aca="false">Aggregation!F8</f>
        <v>1</v>
      </c>
      <c r="E126" s="16" t="n">
        <f aca="false">Aggregation!G8</f>
        <v>0.25</v>
      </c>
    </row>
    <row r="127" customFormat="false" ht="15" hidden="false" customHeight="false" outlineLevel="0" collapsed="false">
      <c r="C127" s="16" t="n">
        <f aca="false">Aggregation!E9</f>
        <v>0.25</v>
      </c>
      <c r="D127" s="16" t="n">
        <f aca="false">Aggregation!F9</f>
        <v>0.25</v>
      </c>
      <c r="E127" s="16" t="n">
        <f aca="false">Aggregation!G9</f>
        <v>1</v>
      </c>
    </row>
    <row r="129" customFormat="false" ht="15" hidden="false" customHeight="false" outlineLevel="0" collapsed="false">
      <c r="A129" s="4" t="s">
        <v>68</v>
      </c>
      <c r="B129" s="13" t="n">
        <f aca="false">MDETERM(C129:E131)</f>
        <v>0.75</v>
      </c>
      <c r="C129" s="16" t="n">
        <f aca="false">Aggregation!E7</f>
        <v>1</v>
      </c>
      <c r="D129" s="16" t="n">
        <f aca="false">Aggregation!F7</f>
        <v>0.5</v>
      </c>
      <c r="E129" s="16" t="n">
        <f aca="false">Aggregation!H7</f>
        <v>0</v>
      </c>
    </row>
    <row r="130" customFormat="false" ht="15" hidden="false" customHeight="false" outlineLevel="0" collapsed="false">
      <c r="C130" s="16" t="n">
        <f aca="false">Aggregation!E8</f>
        <v>0.5</v>
      </c>
      <c r="D130" s="16" t="n">
        <f aca="false">Aggregation!F8</f>
        <v>1</v>
      </c>
      <c r="E130" s="16" t="n">
        <f aca="false">Aggregation!H8</f>
        <v>0</v>
      </c>
    </row>
    <row r="131" customFormat="false" ht="15" hidden="false" customHeight="false" outlineLevel="0" collapsed="false">
      <c r="C131" s="16" t="n">
        <f aca="false">Aggregation!E10</f>
        <v>0</v>
      </c>
      <c r="D131" s="16" t="n">
        <f aca="false">Aggregation!F10</f>
        <v>0</v>
      </c>
      <c r="E131" s="16" t="n">
        <f aca="false">Aggregation!H10</f>
        <v>1</v>
      </c>
    </row>
    <row r="133" customFormat="false" ht="15" hidden="false" customHeight="false" outlineLevel="0" collapsed="false">
      <c r="A133" s="4" t="s">
        <v>69</v>
      </c>
      <c r="B133" s="13" t="n">
        <f aca="false">MDETERM(C133:E135)</f>
        <v>0.9375</v>
      </c>
      <c r="C133" s="16" t="n">
        <f aca="false">Aggregation!E7</f>
        <v>1</v>
      </c>
      <c r="D133" s="16" t="n">
        <f aca="false">Aggregation!G7</f>
        <v>0.25</v>
      </c>
      <c r="E133" s="16" t="n">
        <f aca="false">Aggregation!H7</f>
        <v>0</v>
      </c>
    </row>
    <row r="134" customFormat="false" ht="15" hidden="false" customHeight="false" outlineLevel="0" collapsed="false">
      <c r="C134" s="16" t="n">
        <f aca="false">Aggregation!E9</f>
        <v>0.25</v>
      </c>
      <c r="D134" s="16" t="n">
        <f aca="false">Aggregation!G9</f>
        <v>1</v>
      </c>
      <c r="E134" s="16" t="n">
        <f aca="false">Aggregation!H9</f>
        <v>0</v>
      </c>
    </row>
    <row r="135" customFormat="false" ht="15" hidden="false" customHeight="false" outlineLevel="0" collapsed="false">
      <c r="C135" s="16" t="n">
        <f aca="false">Aggregation!E10</f>
        <v>0</v>
      </c>
      <c r="D135" s="16" t="n">
        <f aca="false">Aggregation!G10</f>
        <v>0</v>
      </c>
      <c r="E135" s="16" t="n">
        <f aca="false">Aggregation!H10</f>
        <v>1</v>
      </c>
    </row>
    <row r="137" customFormat="false" ht="15" hidden="false" customHeight="false" outlineLevel="0" collapsed="false">
      <c r="A137" s="4" t="s">
        <v>70</v>
      </c>
      <c r="B137" s="13" t="n">
        <f aca="false">MDETERM(C137:E139)</f>
        <v>0.9375</v>
      </c>
      <c r="C137" s="16" t="n">
        <f aca="false">Aggregation!F8</f>
        <v>1</v>
      </c>
      <c r="D137" s="16" t="n">
        <f aca="false">Aggregation!G8</f>
        <v>0.25</v>
      </c>
      <c r="E137" s="16" t="n">
        <f aca="false">Aggregation!H8</f>
        <v>0</v>
      </c>
    </row>
    <row r="138" customFormat="false" ht="15" hidden="false" customHeight="false" outlineLevel="0" collapsed="false">
      <c r="C138" s="16" t="n">
        <f aca="false">Aggregation!F9</f>
        <v>0.25</v>
      </c>
      <c r="D138" s="16" t="n">
        <f aca="false">Aggregation!G9</f>
        <v>1</v>
      </c>
      <c r="E138" s="16" t="n">
        <f aca="false">Aggregation!H9</f>
        <v>0</v>
      </c>
    </row>
    <row r="139" customFormat="false" ht="15" hidden="false" customHeight="false" outlineLevel="0" collapsed="false">
      <c r="C139" s="16" t="n">
        <f aca="false">Aggregation!F10</f>
        <v>0</v>
      </c>
      <c r="D139" s="16" t="n">
        <f aca="false">Aggregation!G10</f>
        <v>0</v>
      </c>
      <c r="E139" s="16" t="n">
        <f aca="false">Aggregation!H10</f>
        <v>1</v>
      </c>
    </row>
    <row r="141" customFormat="false" ht="15" hidden="false" customHeight="false" outlineLevel="0" collapsed="false">
      <c r="A141" s="4" t="s">
        <v>71</v>
      </c>
      <c r="B141" s="13" t="n">
        <f aca="false">MDETERM(C141:F144)</f>
        <v>0.125</v>
      </c>
      <c r="C141" s="16" t="n">
        <f aca="false">Aggregation!C5</f>
        <v>1</v>
      </c>
      <c r="D141" s="16" t="n">
        <f aca="false">Aggregation!D5</f>
        <v>0.5</v>
      </c>
      <c r="E141" s="16" t="n">
        <f aca="false">Aggregation!E5</f>
        <v>0.5</v>
      </c>
      <c r="F141" s="16" t="n">
        <f aca="false">Aggregation!F5</f>
        <v>0.5</v>
      </c>
    </row>
    <row r="142" customFormat="false" ht="15" hidden="false" customHeight="false" outlineLevel="0" collapsed="false">
      <c r="C142" s="16" t="n">
        <f aca="false">Aggregation!C6</f>
        <v>0.5</v>
      </c>
      <c r="D142" s="16" t="n">
        <f aca="false">Aggregation!D6</f>
        <v>1</v>
      </c>
      <c r="E142" s="16" t="n">
        <f aca="false">Aggregation!E6</f>
        <v>0.75</v>
      </c>
      <c r="F142" s="16" t="n">
        <f aca="false">Aggregation!F6</f>
        <v>0.75</v>
      </c>
    </row>
    <row r="143" customFormat="false" ht="15" hidden="false" customHeight="false" outlineLevel="0" collapsed="false">
      <c r="C143" s="16" t="n">
        <f aca="false">Aggregation!C7</f>
        <v>0.5</v>
      </c>
      <c r="D143" s="16" t="n">
        <f aca="false">Aggregation!D7</f>
        <v>0.75</v>
      </c>
      <c r="E143" s="16" t="n">
        <f aca="false">Aggregation!E7</f>
        <v>1</v>
      </c>
      <c r="F143" s="16" t="n">
        <f aca="false">Aggregation!F7</f>
        <v>0.5</v>
      </c>
    </row>
    <row r="144" customFormat="false" ht="15" hidden="false" customHeight="false" outlineLevel="0" collapsed="false">
      <c r="C144" s="16" t="n">
        <f aca="false">Aggregation!C8</f>
        <v>0.5</v>
      </c>
      <c r="D144" s="16" t="n">
        <f aca="false">Aggregation!D8</f>
        <v>0.75</v>
      </c>
      <c r="E144" s="16" t="n">
        <f aca="false">Aggregation!E8</f>
        <v>0.5</v>
      </c>
      <c r="F144" s="16" t="n">
        <f aca="false">Aggregation!F8</f>
        <v>1</v>
      </c>
    </row>
    <row r="146" customFormat="false" ht="15" hidden="false" customHeight="false" outlineLevel="0" collapsed="false">
      <c r="A146" s="4" t="s">
        <v>72</v>
      </c>
      <c r="B146" s="13" t="n">
        <f aca="false">MDETERM(C146:F149)</f>
        <v>0.28515625</v>
      </c>
      <c r="C146" s="16" t="n">
        <f aca="false">Aggregation!C5</f>
        <v>1</v>
      </c>
      <c r="D146" s="16" t="n">
        <f aca="false">Aggregation!D5</f>
        <v>0.5</v>
      </c>
      <c r="E146" s="16" t="n">
        <f aca="false">Aggregation!E5</f>
        <v>0.5</v>
      </c>
      <c r="F146" s="16" t="n">
        <f aca="false">Aggregation!G5</f>
        <v>0.25</v>
      </c>
    </row>
    <row r="147" customFormat="false" ht="15" hidden="false" customHeight="false" outlineLevel="0" collapsed="false">
      <c r="C147" s="16" t="n">
        <f aca="false">Aggregation!C6</f>
        <v>0.5</v>
      </c>
      <c r="D147" s="16" t="n">
        <f aca="false">Aggregation!D6</f>
        <v>1</v>
      </c>
      <c r="E147" s="16" t="n">
        <f aca="false">Aggregation!E6</f>
        <v>0.75</v>
      </c>
      <c r="F147" s="16" t="n">
        <f aca="false">Aggregation!G6</f>
        <v>0.25</v>
      </c>
    </row>
    <row r="148" customFormat="false" ht="15" hidden="false" customHeight="false" outlineLevel="0" collapsed="false">
      <c r="C148" s="16" t="n">
        <f aca="false">Aggregation!C7</f>
        <v>0.5</v>
      </c>
      <c r="D148" s="16" t="n">
        <f aca="false">Aggregation!D7</f>
        <v>0.75</v>
      </c>
      <c r="E148" s="16" t="n">
        <f aca="false">Aggregation!E7</f>
        <v>1</v>
      </c>
      <c r="F148" s="16" t="n">
        <f aca="false">Aggregation!G7</f>
        <v>0.25</v>
      </c>
    </row>
    <row r="149" customFormat="false" ht="15" hidden="false" customHeight="false" outlineLevel="0" collapsed="false">
      <c r="C149" s="16" t="n">
        <f aca="false">Aggregation!C9</f>
        <v>0.25</v>
      </c>
      <c r="D149" s="16" t="n">
        <f aca="false">Aggregation!D9</f>
        <v>0.25</v>
      </c>
      <c r="E149" s="16" t="n">
        <f aca="false">Aggregation!E9</f>
        <v>0.25</v>
      </c>
      <c r="F149" s="16" t="n">
        <f aca="false">Aggregation!G9</f>
        <v>1</v>
      </c>
    </row>
    <row r="151" customFormat="false" ht="15" hidden="false" customHeight="false" outlineLevel="0" collapsed="false">
      <c r="A151" s="4" t="s">
        <v>73</v>
      </c>
      <c r="B151" s="13" t="n">
        <f aca="false">MDETERM(C151:F154)</f>
        <v>0.3125</v>
      </c>
      <c r="C151" s="16" t="n">
        <f aca="false">Aggregation!C5</f>
        <v>1</v>
      </c>
      <c r="D151" s="16" t="n">
        <f aca="false">Aggregation!D5</f>
        <v>0.5</v>
      </c>
      <c r="E151" s="16" t="n">
        <f aca="false">Aggregation!E5</f>
        <v>0.5</v>
      </c>
      <c r="F151" s="16" t="n">
        <f aca="false">Aggregation!H5</f>
        <v>0</v>
      </c>
    </row>
    <row r="152" customFormat="false" ht="15" hidden="false" customHeight="false" outlineLevel="0" collapsed="false">
      <c r="C152" s="16" t="n">
        <f aca="false">Aggregation!C6</f>
        <v>0.5</v>
      </c>
      <c r="D152" s="16" t="n">
        <f aca="false">Aggregation!D6</f>
        <v>1</v>
      </c>
      <c r="E152" s="16" t="n">
        <f aca="false">Aggregation!E6</f>
        <v>0.75</v>
      </c>
      <c r="F152" s="16" t="n">
        <f aca="false">Aggregation!H6</f>
        <v>0</v>
      </c>
    </row>
    <row r="153" customFormat="false" ht="15" hidden="false" customHeight="false" outlineLevel="0" collapsed="false">
      <c r="C153" s="16" t="n">
        <f aca="false">Aggregation!C7</f>
        <v>0.5</v>
      </c>
      <c r="D153" s="16" t="n">
        <f aca="false">Aggregation!D7</f>
        <v>0.75</v>
      </c>
      <c r="E153" s="16" t="n">
        <f aca="false">Aggregation!E7</f>
        <v>1</v>
      </c>
      <c r="F153" s="16" t="n">
        <f aca="false">Aggregation!H7</f>
        <v>0</v>
      </c>
    </row>
    <row r="154" customFormat="false" ht="15" hidden="false" customHeight="false" outlineLevel="0" collapsed="false">
      <c r="C154" s="16" t="n">
        <f aca="false">Aggregation!C10</f>
        <v>0</v>
      </c>
      <c r="D154" s="16" t="n">
        <f aca="false">Aggregation!D10</f>
        <v>0</v>
      </c>
      <c r="E154" s="16" t="n">
        <f aca="false">Aggregation!E10</f>
        <v>0</v>
      </c>
      <c r="F154" s="16" t="n">
        <f aca="false">Aggregation!H10</f>
        <v>1</v>
      </c>
    </row>
    <row r="156" customFormat="false" ht="15" hidden="false" customHeight="false" outlineLevel="0" collapsed="false">
      <c r="A156" s="4" t="s">
        <v>74</v>
      </c>
      <c r="B156" s="13" t="n">
        <f aca="false">MDETERM(C156:F159)</f>
        <v>0.28515625</v>
      </c>
      <c r="C156" s="16" t="n">
        <f aca="false">Aggregation!C5</f>
        <v>1</v>
      </c>
      <c r="D156" s="16" t="n">
        <f aca="false">Aggregation!D5</f>
        <v>0.5</v>
      </c>
      <c r="E156" s="16" t="n">
        <f aca="false">Aggregation!F5</f>
        <v>0.5</v>
      </c>
      <c r="F156" s="16" t="n">
        <f aca="false">Aggregation!G5</f>
        <v>0.25</v>
      </c>
    </row>
    <row r="157" customFormat="false" ht="15" hidden="false" customHeight="false" outlineLevel="0" collapsed="false">
      <c r="C157" s="16" t="n">
        <f aca="false">Aggregation!C6</f>
        <v>0.5</v>
      </c>
      <c r="D157" s="16" t="n">
        <f aca="false">Aggregation!D6</f>
        <v>1</v>
      </c>
      <c r="E157" s="16" t="n">
        <f aca="false">Aggregation!F6</f>
        <v>0.75</v>
      </c>
      <c r="F157" s="16" t="n">
        <f aca="false">Aggregation!G6</f>
        <v>0.25</v>
      </c>
    </row>
    <row r="158" customFormat="false" ht="15" hidden="false" customHeight="false" outlineLevel="0" collapsed="false">
      <c r="C158" s="16" t="n">
        <f aca="false">Aggregation!C8</f>
        <v>0.5</v>
      </c>
      <c r="D158" s="16" t="n">
        <f aca="false">Aggregation!D8</f>
        <v>0.75</v>
      </c>
      <c r="E158" s="16" t="n">
        <f aca="false">Aggregation!F8</f>
        <v>1</v>
      </c>
      <c r="F158" s="16" t="n">
        <f aca="false">Aggregation!G8</f>
        <v>0.25</v>
      </c>
    </row>
    <row r="159" customFormat="false" ht="15" hidden="false" customHeight="false" outlineLevel="0" collapsed="false">
      <c r="C159" s="16" t="n">
        <f aca="false">Aggregation!C9</f>
        <v>0.25</v>
      </c>
      <c r="D159" s="16" t="n">
        <f aca="false">Aggregation!D9</f>
        <v>0.25</v>
      </c>
      <c r="E159" s="16" t="n">
        <f aca="false">Aggregation!F9</f>
        <v>0.25</v>
      </c>
      <c r="F159" s="16" t="n">
        <f aca="false">Aggregation!G9</f>
        <v>1</v>
      </c>
    </row>
    <row r="161" customFormat="false" ht="15" hidden="false" customHeight="false" outlineLevel="0" collapsed="false">
      <c r="A161" s="4" t="s">
        <v>75</v>
      </c>
      <c r="B161" s="13" t="n">
        <f aca="false">MDETERM(C161:F164)</f>
        <v>0.3125</v>
      </c>
      <c r="C161" s="16" t="n">
        <f aca="false">Aggregation!C5</f>
        <v>1</v>
      </c>
      <c r="D161" s="16" t="n">
        <f aca="false">Aggregation!D5</f>
        <v>0.5</v>
      </c>
      <c r="E161" s="16" t="n">
        <f aca="false">Aggregation!F5</f>
        <v>0.5</v>
      </c>
      <c r="F161" s="16" t="n">
        <f aca="false">Aggregation!H5</f>
        <v>0</v>
      </c>
    </row>
    <row r="162" customFormat="false" ht="15" hidden="false" customHeight="false" outlineLevel="0" collapsed="false">
      <c r="C162" s="16" t="n">
        <f aca="false">Aggregation!C6</f>
        <v>0.5</v>
      </c>
      <c r="D162" s="16" t="n">
        <f aca="false">Aggregation!D6</f>
        <v>1</v>
      </c>
      <c r="E162" s="16" t="n">
        <f aca="false">Aggregation!F6</f>
        <v>0.75</v>
      </c>
      <c r="F162" s="16" t="n">
        <f aca="false">Aggregation!H6</f>
        <v>0</v>
      </c>
    </row>
    <row r="163" customFormat="false" ht="15" hidden="false" customHeight="false" outlineLevel="0" collapsed="false">
      <c r="C163" s="16" t="n">
        <f aca="false">Aggregation!C8</f>
        <v>0.5</v>
      </c>
      <c r="D163" s="16" t="n">
        <f aca="false">Aggregation!D8</f>
        <v>0.75</v>
      </c>
      <c r="E163" s="16" t="n">
        <f aca="false">Aggregation!F8</f>
        <v>1</v>
      </c>
      <c r="F163" s="16" t="n">
        <f aca="false">Aggregation!H8</f>
        <v>0</v>
      </c>
    </row>
    <row r="164" customFormat="false" ht="15" hidden="false" customHeight="false" outlineLevel="0" collapsed="false">
      <c r="C164" s="16" t="n">
        <f aca="false">Aggregation!C10</f>
        <v>0</v>
      </c>
      <c r="D164" s="16" t="n">
        <f aca="false">Aggregation!D10</f>
        <v>0</v>
      </c>
      <c r="E164" s="16" t="n">
        <f aca="false">Aggregation!F10</f>
        <v>0</v>
      </c>
      <c r="F164" s="16" t="n">
        <f aca="false">Aggregation!H10</f>
        <v>1</v>
      </c>
    </row>
    <row r="166" customFormat="false" ht="15" hidden="false" customHeight="false" outlineLevel="0" collapsed="false">
      <c r="A166" s="4" t="s">
        <v>76</v>
      </c>
      <c r="B166" s="13" t="n">
        <f aca="false">MDETERM(C166:F169)</f>
        <v>0.6875</v>
      </c>
      <c r="C166" s="16" t="n">
        <f aca="false">Aggregation!C5</f>
        <v>1</v>
      </c>
      <c r="D166" s="16" t="n">
        <f aca="false">Aggregation!D5</f>
        <v>0.5</v>
      </c>
      <c r="E166" s="16" t="n">
        <f aca="false">Aggregation!G5</f>
        <v>0.25</v>
      </c>
      <c r="F166" s="16" t="n">
        <f aca="false">Aggregation!H5</f>
        <v>0</v>
      </c>
    </row>
    <row r="167" customFormat="false" ht="15" hidden="false" customHeight="false" outlineLevel="0" collapsed="false">
      <c r="C167" s="16" t="n">
        <f aca="false">Aggregation!C6</f>
        <v>0.5</v>
      </c>
      <c r="D167" s="16" t="n">
        <f aca="false">Aggregation!D6</f>
        <v>1</v>
      </c>
      <c r="E167" s="16" t="n">
        <f aca="false">Aggregation!G6</f>
        <v>0.25</v>
      </c>
      <c r="F167" s="16" t="n">
        <f aca="false">Aggregation!H6</f>
        <v>0</v>
      </c>
    </row>
    <row r="168" customFormat="false" ht="15" hidden="false" customHeight="false" outlineLevel="0" collapsed="false">
      <c r="C168" s="16" t="n">
        <f aca="false">Aggregation!C9</f>
        <v>0.25</v>
      </c>
      <c r="D168" s="16" t="n">
        <f aca="false">Aggregation!D9</f>
        <v>0.25</v>
      </c>
      <c r="E168" s="16" t="n">
        <f aca="false">Aggregation!G9</f>
        <v>1</v>
      </c>
      <c r="F168" s="16" t="n">
        <f aca="false">Aggregation!H9</f>
        <v>0</v>
      </c>
    </row>
    <row r="169" customFormat="false" ht="15" hidden="false" customHeight="false" outlineLevel="0" collapsed="false">
      <c r="C169" s="16" t="n">
        <f aca="false">Aggregation!C10</f>
        <v>0</v>
      </c>
      <c r="D169" s="16" t="n">
        <f aca="false">Aggregation!D10</f>
        <v>0</v>
      </c>
      <c r="E169" s="16" t="n">
        <f aca="false">Aggregation!G10</f>
        <v>0</v>
      </c>
      <c r="F169" s="16" t="n">
        <f aca="false">Aggregation!H10</f>
        <v>1</v>
      </c>
    </row>
    <row r="171" customFormat="false" ht="15" hidden="false" customHeight="false" outlineLevel="0" collapsed="false">
      <c r="A171" s="4" t="s">
        <v>77</v>
      </c>
      <c r="B171" s="13" t="n">
        <f aca="false">MDETERM(C171:F174)</f>
        <v>0.453125</v>
      </c>
      <c r="C171" s="16" t="n">
        <f aca="false">Aggregation!C5</f>
        <v>1</v>
      </c>
      <c r="D171" s="16" t="n">
        <f aca="false">Aggregation!E5</f>
        <v>0.5</v>
      </c>
      <c r="E171" s="16" t="n">
        <f aca="false">Aggregation!F5</f>
        <v>0.5</v>
      </c>
      <c r="F171" s="16" t="n">
        <f aca="false">Aggregation!G5</f>
        <v>0.25</v>
      </c>
    </row>
    <row r="172" customFormat="false" ht="15" hidden="false" customHeight="false" outlineLevel="0" collapsed="false">
      <c r="C172" s="16" t="n">
        <f aca="false">Aggregation!C7</f>
        <v>0.5</v>
      </c>
      <c r="D172" s="16" t="n">
        <f aca="false">Aggregation!E7</f>
        <v>1</v>
      </c>
      <c r="E172" s="16" t="n">
        <f aca="false">Aggregation!F7</f>
        <v>0.5</v>
      </c>
      <c r="F172" s="16" t="n">
        <f aca="false">Aggregation!G7</f>
        <v>0.25</v>
      </c>
    </row>
    <row r="173" customFormat="false" ht="15" hidden="false" customHeight="false" outlineLevel="0" collapsed="false">
      <c r="C173" s="16" t="n">
        <f aca="false">Aggregation!C8</f>
        <v>0.5</v>
      </c>
      <c r="D173" s="16" t="n">
        <f aca="false">Aggregation!E8</f>
        <v>0.5</v>
      </c>
      <c r="E173" s="16" t="n">
        <f aca="false">Aggregation!F8</f>
        <v>1</v>
      </c>
      <c r="F173" s="16" t="n">
        <f aca="false">Aggregation!G8</f>
        <v>0.25</v>
      </c>
    </row>
    <row r="174" customFormat="false" ht="15" hidden="false" customHeight="false" outlineLevel="0" collapsed="false">
      <c r="C174" s="16" t="n">
        <f aca="false">Aggregation!C9</f>
        <v>0.25</v>
      </c>
      <c r="D174" s="16" t="n">
        <f aca="false">Aggregation!E9</f>
        <v>0.25</v>
      </c>
      <c r="E174" s="16" t="n">
        <f aca="false">Aggregation!F9</f>
        <v>0.25</v>
      </c>
      <c r="F174" s="16" t="n">
        <f aca="false">Aggregation!G9</f>
        <v>1</v>
      </c>
    </row>
    <row r="176" customFormat="false" ht="15" hidden="false" customHeight="false" outlineLevel="0" collapsed="false">
      <c r="A176" s="4" t="s">
        <v>78</v>
      </c>
      <c r="B176" s="13" t="n">
        <f aca="false">MDETERM(C176:F179)</f>
        <v>0.5</v>
      </c>
      <c r="C176" s="16" t="n">
        <f aca="false">Aggregation!C5</f>
        <v>1</v>
      </c>
      <c r="D176" s="16" t="n">
        <f aca="false">Aggregation!E5</f>
        <v>0.5</v>
      </c>
      <c r="E176" s="16" t="n">
        <f aca="false">Aggregation!F5</f>
        <v>0.5</v>
      </c>
      <c r="F176" s="16" t="n">
        <f aca="false">Aggregation!H5</f>
        <v>0</v>
      </c>
    </row>
    <row r="177" customFormat="false" ht="15" hidden="false" customHeight="false" outlineLevel="0" collapsed="false">
      <c r="C177" s="16" t="n">
        <f aca="false">Aggregation!C7</f>
        <v>0.5</v>
      </c>
      <c r="D177" s="16" t="n">
        <f aca="false">Aggregation!E7</f>
        <v>1</v>
      </c>
      <c r="E177" s="16" t="n">
        <f aca="false">Aggregation!F7</f>
        <v>0.5</v>
      </c>
      <c r="F177" s="16" t="n">
        <f aca="false">Aggregation!H7</f>
        <v>0</v>
      </c>
    </row>
    <row r="178" customFormat="false" ht="15" hidden="false" customHeight="false" outlineLevel="0" collapsed="false">
      <c r="C178" s="16" t="n">
        <f aca="false">Aggregation!C8</f>
        <v>0.5</v>
      </c>
      <c r="D178" s="16" t="n">
        <f aca="false">Aggregation!E8</f>
        <v>0.5</v>
      </c>
      <c r="E178" s="16" t="n">
        <f aca="false">Aggregation!F8</f>
        <v>1</v>
      </c>
      <c r="F178" s="16" t="n">
        <f aca="false">Aggregation!H8</f>
        <v>0</v>
      </c>
    </row>
    <row r="179" customFormat="false" ht="15" hidden="false" customHeight="false" outlineLevel="0" collapsed="false">
      <c r="C179" s="16" t="n">
        <f aca="false">Aggregation!C10</f>
        <v>0</v>
      </c>
      <c r="D179" s="16" t="n">
        <f aca="false">Aggregation!E10</f>
        <v>0</v>
      </c>
      <c r="E179" s="16" t="n">
        <f aca="false">Aggregation!F10</f>
        <v>0</v>
      </c>
      <c r="F179" s="16" t="n">
        <f aca="false">Aggregation!H10</f>
        <v>1</v>
      </c>
    </row>
    <row r="181" customFormat="false" ht="15" hidden="false" customHeight="false" outlineLevel="0" collapsed="false">
      <c r="A181" s="4" t="s">
        <v>79</v>
      </c>
      <c r="B181" s="13" t="n">
        <f aca="false">MDETERM(C181:F184)</f>
        <v>0.6875</v>
      </c>
      <c r="C181" s="16" t="n">
        <f aca="false">Aggregation!C5</f>
        <v>1</v>
      </c>
      <c r="D181" s="16" t="n">
        <f aca="false">Aggregation!E5</f>
        <v>0.5</v>
      </c>
      <c r="E181" s="16" t="n">
        <f aca="false">Aggregation!G5</f>
        <v>0.25</v>
      </c>
      <c r="F181" s="16" t="n">
        <f aca="false">Aggregation!H5</f>
        <v>0</v>
      </c>
    </row>
    <row r="182" customFormat="false" ht="15" hidden="false" customHeight="false" outlineLevel="0" collapsed="false">
      <c r="C182" s="16" t="n">
        <f aca="false">Aggregation!C7</f>
        <v>0.5</v>
      </c>
      <c r="D182" s="16" t="n">
        <f aca="false">Aggregation!E7</f>
        <v>1</v>
      </c>
      <c r="E182" s="16" t="n">
        <f aca="false">Aggregation!G7</f>
        <v>0.25</v>
      </c>
      <c r="F182" s="16" t="n">
        <f aca="false">Aggregation!H7</f>
        <v>0</v>
      </c>
    </row>
    <row r="183" customFormat="false" ht="15" hidden="false" customHeight="false" outlineLevel="0" collapsed="false">
      <c r="C183" s="16" t="n">
        <f aca="false">Aggregation!C9</f>
        <v>0.25</v>
      </c>
      <c r="D183" s="16" t="n">
        <f aca="false">Aggregation!E9</f>
        <v>0.25</v>
      </c>
      <c r="E183" s="16" t="n">
        <f aca="false">Aggregation!G9</f>
        <v>1</v>
      </c>
      <c r="F183" s="16" t="n">
        <f aca="false">Aggregation!H9</f>
        <v>0</v>
      </c>
    </row>
    <row r="184" customFormat="false" ht="15" hidden="false" customHeight="false" outlineLevel="0" collapsed="false">
      <c r="C184" s="16" t="n">
        <f aca="false">Aggregation!C10</f>
        <v>0</v>
      </c>
      <c r="D184" s="16" t="n">
        <f aca="false">Aggregation!E10</f>
        <v>0</v>
      </c>
      <c r="E184" s="16" t="n">
        <f aca="false">Aggregation!G10</f>
        <v>0</v>
      </c>
      <c r="F184" s="16" t="n">
        <f aca="false">Aggregation!H10</f>
        <v>1</v>
      </c>
    </row>
    <row r="186" customFormat="false" ht="15" hidden="false" customHeight="false" outlineLevel="0" collapsed="false">
      <c r="A186" s="4" t="s">
        <v>80</v>
      </c>
      <c r="B186" s="13" t="n">
        <f aca="false">MDETERM(C186:F189)</f>
        <v>0.6875</v>
      </c>
      <c r="C186" s="16" t="n">
        <f aca="false">Aggregation!C5</f>
        <v>1</v>
      </c>
      <c r="D186" s="16" t="n">
        <f aca="false">Aggregation!F5</f>
        <v>0.5</v>
      </c>
      <c r="E186" s="16" t="n">
        <f aca="false">Aggregation!G5</f>
        <v>0.25</v>
      </c>
      <c r="F186" s="16" t="n">
        <f aca="false">Aggregation!H5</f>
        <v>0</v>
      </c>
    </row>
    <row r="187" customFormat="false" ht="15" hidden="false" customHeight="false" outlineLevel="0" collapsed="false">
      <c r="C187" s="16" t="n">
        <f aca="false">Aggregation!C8</f>
        <v>0.5</v>
      </c>
      <c r="D187" s="16" t="n">
        <f aca="false">Aggregation!F8</f>
        <v>1</v>
      </c>
      <c r="E187" s="16" t="n">
        <f aca="false">Aggregation!G8</f>
        <v>0.25</v>
      </c>
      <c r="F187" s="16" t="n">
        <f aca="false">Aggregation!H8</f>
        <v>0</v>
      </c>
    </row>
    <row r="188" customFormat="false" ht="15" hidden="false" customHeight="false" outlineLevel="0" collapsed="false">
      <c r="C188" s="16" t="n">
        <f aca="false">Aggregation!C9</f>
        <v>0.25</v>
      </c>
      <c r="D188" s="16" t="n">
        <f aca="false">Aggregation!F9</f>
        <v>0.25</v>
      </c>
      <c r="E188" s="16" t="n">
        <f aca="false">Aggregation!G9</f>
        <v>1</v>
      </c>
      <c r="F188" s="16" t="n">
        <f aca="false">Aggregation!H9</f>
        <v>0</v>
      </c>
    </row>
    <row r="189" customFormat="false" ht="15" hidden="false" customHeight="false" outlineLevel="0" collapsed="false">
      <c r="C189" s="16" t="n">
        <f aca="false">Aggregation!C10</f>
        <v>0</v>
      </c>
      <c r="D189" s="16" t="n">
        <f aca="false">Aggregation!F10</f>
        <v>0</v>
      </c>
      <c r="E189" s="16" t="n">
        <f aca="false">Aggregation!G10</f>
        <v>0</v>
      </c>
      <c r="F189" s="16" t="n">
        <f aca="false">Aggregation!H10</f>
        <v>1</v>
      </c>
    </row>
    <row r="191" customFormat="false" ht="15" hidden="false" customHeight="false" outlineLevel="0" collapsed="false">
      <c r="A191" s="4" t="s">
        <v>81</v>
      </c>
      <c r="B191" s="13" t="n">
        <f aca="false">MDETERM(C191:F194)</f>
        <v>0.171875</v>
      </c>
      <c r="C191" s="16" t="n">
        <f aca="false">Aggregation!D6</f>
        <v>1</v>
      </c>
      <c r="D191" s="16" t="n">
        <f aca="false">Aggregation!E6</f>
        <v>0.75</v>
      </c>
      <c r="E191" s="16" t="n">
        <f aca="false">Aggregation!F6</f>
        <v>0.75</v>
      </c>
      <c r="F191" s="16" t="n">
        <f aca="false">Aggregation!G6</f>
        <v>0.25</v>
      </c>
    </row>
    <row r="192" customFormat="false" ht="15" hidden="false" customHeight="false" outlineLevel="0" collapsed="false">
      <c r="C192" s="16" t="n">
        <f aca="false">Aggregation!D7</f>
        <v>0.75</v>
      </c>
      <c r="D192" s="16" t="n">
        <f aca="false">Aggregation!E7</f>
        <v>1</v>
      </c>
      <c r="E192" s="16" t="n">
        <f aca="false">Aggregation!F7</f>
        <v>0.5</v>
      </c>
      <c r="F192" s="16" t="n">
        <f aca="false">Aggregation!G7</f>
        <v>0.25</v>
      </c>
    </row>
    <row r="193" customFormat="false" ht="15" hidden="false" customHeight="false" outlineLevel="0" collapsed="false">
      <c r="C193" s="16" t="n">
        <f aca="false">Aggregation!D8</f>
        <v>0.75</v>
      </c>
      <c r="D193" s="16" t="n">
        <f aca="false">Aggregation!E8</f>
        <v>0.5</v>
      </c>
      <c r="E193" s="16" t="n">
        <f aca="false">Aggregation!F8</f>
        <v>1</v>
      </c>
      <c r="F193" s="16" t="n">
        <f aca="false">Aggregation!G8</f>
        <v>0.25</v>
      </c>
    </row>
    <row r="194" customFormat="false" ht="15" hidden="false" customHeight="false" outlineLevel="0" collapsed="false">
      <c r="C194" s="16" t="n">
        <f aca="false">Aggregation!D9</f>
        <v>0.25</v>
      </c>
      <c r="D194" s="16" t="n">
        <f aca="false">Aggregation!E9</f>
        <v>0.25</v>
      </c>
      <c r="E194" s="16" t="n">
        <f aca="false">Aggregation!F9</f>
        <v>0.25</v>
      </c>
      <c r="F194" s="16" t="n">
        <f aca="false">Aggregation!G9</f>
        <v>1</v>
      </c>
    </row>
    <row r="196" customFormat="false" ht="15" hidden="false" customHeight="false" outlineLevel="0" collapsed="false">
      <c r="A196" s="4" t="s">
        <v>82</v>
      </c>
      <c r="B196" s="13" t="n">
        <f aca="false">MDETERM(C196:F199)</f>
        <v>0.1875</v>
      </c>
      <c r="C196" s="16" t="n">
        <f aca="false">Aggregation!D6</f>
        <v>1</v>
      </c>
      <c r="D196" s="16" t="n">
        <f aca="false">Aggregation!E6</f>
        <v>0.75</v>
      </c>
      <c r="E196" s="16" t="n">
        <f aca="false">Aggregation!F6</f>
        <v>0.75</v>
      </c>
      <c r="F196" s="16" t="n">
        <f aca="false">Aggregation!H6</f>
        <v>0</v>
      </c>
    </row>
    <row r="197" customFormat="false" ht="15" hidden="false" customHeight="false" outlineLevel="0" collapsed="false">
      <c r="C197" s="16" t="n">
        <f aca="false">Aggregation!D7</f>
        <v>0.75</v>
      </c>
      <c r="D197" s="16" t="n">
        <f aca="false">Aggregation!E7</f>
        <v>1</v>
      </c>
      <c r="E197" s="16" t="n">
        <f aca="false">Aggregation!F7</f>
        <v>0.5</v>
      </c>
      <c r="F197" s="16" t="n">
        <f aca="false">Aggregation!H7</f>
        <v>0</v>
      </c>
    </row>
    <row r="198" customFormat="false" ht="15" hidden="false" customHeight="false" outlineLevel="0" collapsed="false">
      <c r="C198" s="16" t="n">
        <f aca="false">Aggregation!D8</f>
        <v>0.75</v>
      </c>
      <c r="D198" s="16" t="n">
        <f aca="false">Aggregation!E8</f>
        <v>0.5</v>
      </c>
      <c r="E198" s="16" t="n">
        <f aca="false">Aggregation!F8</f>
        <v>1</v>
      </c>
      <c r="F198" s="16" t="n">
        <f aca="false">Aggregation!H8</f>
        <v>0</v>
      </c>
    </row>
    <row r="199" customFormat="false" ht="15" hidden="false" customHeight="false" outlineLevel="0" collapsed="false">
      <c r="C199" s="16" t="n">
        <f aca="false">Aggregation!D10</f>
        <v>0</v>
      </c>
      <c r="D199" s="16" t="n">
        <f aca="false">Aggregation!E10</f>
        <v>0</v>
      </c>
      <c r="E199" s="16" t="n">
        <f aca="false">Aggregation!F10</f>
        <v>0</v>
      </c>
      <c r="F199" s="16" t="n">
        <f aca="false">Aggregation!H10</f>
        <v>1</v>
      </c>
    </row>
    <row r="201" customFormat="false" ht="15" hidden="false" customHeight="false" outlineLevel="0" collapsed="false">
      <c r="A201" s="4" t="s">
        <v>83</v>
      </c>
      <c r="B201" s="13" t="n">
        <f aca="false">MDETERM(C201:F204)</f>
        <v>0.40625</v>
      </c>
      <c r="C201" s="16" t="n">
        <f aca="false">Aggregation!D6</f>
        <v>1</v>
      </c>
      <c r="D201" s="16" t="n">
        <f aca="false">Aggregation!E6</f>
        <v>0.75</v>
      </c>
      <c r="E201" s="16" t="n">
        <f aca="false">Aggregation!G6</f>
        <v>0.25</v>
      </c>
      <c r="F201" s="16" t="n">
        <f aca="false">Aggregation!H6</f>
        <v>0</v>
      </c>
    </row>
    <row r="202" customFormat="false" ht="15" hidden="false" customHeight="false" outlineLevel="0" collapsed="false">
      <c r="C202" s="16" t="n">
        <f aca="false">Aggregation!D7</f>
        <v>0.75</v>
      </c>
      <c r="D202" s="16" t="n">
        <f aca="false">Aggregation!E7</f>
        <v>1</v>
      </c>
      <c r="E202" s="16" t="n">
        <f aca="false">Aggregation!G7</f>
        <v>0.25</v>
      </c>
      <c r="F202" s="16" t="n">
        <f aca="false">Aggregation!H7</f>
        <v>0</v>
      </c>
    </row>
    <row r="203" customFormat="false" ht="15" hidden="false" customHeight="false" outlineLevel="0" collapsed="false">
      <c r="C203" s="16" t="n">
        <f aca="false">Aggregation!D9</f>
        <v>0.25</v>
      </c>
      <c r="D203" s="16" t="n">
        <f aca="false">Aggregation!E9</f>
        <v>0.25</v>
      </c>
      <c r="E203" s="16" t="n">
        <f aca="false">Aggregation!G9</f>
        <v>1</v>
      </c>
      <c r="F203" s="16" t="n">
        <f aca="false">Aggregation!H9</f>
        <v>0</v>
      </c>
    </row>
    <row r="204" customFormat="false" ht="15" hidden="false" customHeight="false" outlineLevel="0" collapsed="false">
      <c r="C204" s="16" t="n">
        <f aca="false">Aggregation!D10</f>
        <v>0</v>
      </c>
      <c r="D204" s="16" t="n">
        <f aca="false">Aggregation!E10</f>
        <v>0</v>
      </c>
      <c r="E204" s="16" t="n">
        <f aca="false">Aggregation!G10</f>
        <v>0</v>
      </c>
      <c r="F204" s="16" t="n">
        <f aca="false">Aggregation!H10</f>
        <v>1</v>
      </c>
    </row>
    <row r="206" customFormat="false" ht="15" hidden="false" customHeight="false" outlineLevel="0" collapsed="false">
      <c r="A206" s="4" t="s">
        <v>84</v>
      </c>
      <c r="B206" s="13" t="n">
        <f aca="false">MDETERM(C206:F209)</f>
        <v>0.40625</v>
      </c>
      <c r="C206" s="16" t="n">
        <f aca="false">Aggregation!D6</f>
        <v>1</v>
      </c>
      <c r="D206" s="16" t="n">
        <f aca="false">Aggregation!F6</f>
        <v>0.75</v>
      </c>
      <c r="E206" s="16" t="n">
        <f aca="false">Aggregation!G6</f>
        <v>0.25</v>
      </c>
      <c r="F206" s="16" t="n">
        <f aca="false">Aggregation!H6</f>
        <v>0</v>
      </c>
    </row>
    <row r="207" customFormat="false" ht="15" hidden="false" customHeight="false" outlineLevel="0" collapsed="false">
      <c r="C207" s="16" t="n">
        <f aca="false">Aggregation!D8</f>
        <v>0.75</v>
      </c>
      <c r="D207" s="16" t="n">
        <f aca="false">Aggregation!F8</f>
        <v>1</v>
      </c>
      <c r="E207" s="16" t="n">
        <f aca="false">Aggregation!G8</f>
        <v>0.25</v>
      </c>
      <c r="F207" s="16" t="n">
        <f aca="false">Aggregation!H8</f>
        <v>0</v>
      </c>
    </row>
    <row r="208" customFormat="false" ht="15" hidden="false" customHeight="false" outlineLevel="0" collapsed="false">
      <c r="C208" s="16" t="n">
        <f aca="false">Aggregation!D9</f>
        <v>0.25</v>
      </c>
      <c r="D208" s="16" t="n">
        <f aca="false">Aggregation!F9</f>
        <v>0.25</v>
      </c>
      <c r="E208" s="16" t="n">
        <f aca="false">Aggregation!G9</f>
        <v>1</v>
      </c>
      <c r="F208" s="16" t="n">
        <f aca="false">Aggregation!H9</f>
        <v>0</v>
      </c>
    </row>
    <row r="209" customFormat="false" ht="15" hidden="false" customHeight="false" outlineLevel="0" collapsed="false">
      <c r="C209" s="16" t="n">
        <f aca="false">Aggregation!D10</f>
        <v>0</v>
      </c>
      <c r="D209" s="16" t="n">
        <f aca="false">Aggregation!F10</f>
        <v>0</v>
      </c>
      <c r="E209" s="16" t="n">
        <f aca="false">Aggregation!G10</f>
        <v>0</v>
      </c>
      <c r="F209" s="16" t="n">
        <f aca="false">Aggregation!H10</f>
        <v>1</v>
      </c>
    </row>
    <row r="211" customFormat="false" ht="15" hidden="false" customHeight="false" outlineLevel="0" collapsed="false">
      <c r="A211" s="4" t="s">
        <v>85</v>
      </c>
      <c r="B211" s="13" t="n">
        <f aca="false">MDETERM(C211:F214)</f>
        <v>0.6875</v>
      </c>
      <c r="C211" s="16" t="n">
        <f aca="false">Aggregation!E7</f>
        <v>1</v>
      </c>
      <c r="D211" s="16" t="n">
        <f aca="false">Aggregation!F7</f>
        <v>0.5</v>
      </c>
      <c r="E211" s="16" t="n">
        <f aca="false">Aggregation!G7</f>
        <v>0.25</v>
      </c>
      <c r="F211" s="16" t="n">
        <f aca="false">Aggregation!H7</f>
        <v>0</v>
      </c>
    </row>
    <row r="212" customFormat="false" ht="15" hidden="false" customHeight="false" outlineLevel="0" collapsed="false">
      <c r="C212" s="16" t="n">
        <f aca="false">Aggregation!E8</f>
        <v>0.5</v>
      </c>
      <c r="D212" s="16" t="n">
        <f aca="false">Aggregation!F8</f>
        <v>1</v>
      </c>
      <c r="E212" s="16" t="n">
        <f aca="false">Aggregation!G8</f>
        <v>0.25</v>
      </c>
      <c r="F212" s="16" t="n">
        <f aca="false">Aggregation!H8</f>
        <v>0</v>
      </c>
    </row>
    <row r="213" customFormat="false" ht="15" hidden="false" customHeight="false" outlineLevel="0" collapsed="false">
      <c r="C213" s="16" t="n">
        <f aca="false">Aggregation!E9</f>
        <v>0.25</v>
      </c>
      <c r="D213" s="16" t="n">
        <f aca="false">Aggregation!F9</f>
        <v>0.25</v>
      </c>
      <c r="E213" s="16" t="n">
        <f aca="false">Aggregation!G9</f>
        <v>1</v>
      </c>
      <c r="F213" s="16" t="n">
        <f aca="false">Aggregation!H9</f>
        <v>0</v>
      </c>
    </row>
    <row r="214" customFormat="false" ht="15" hidden="false" customHeight="false" outlineLevel="0" collapsed="false">
      <c r="C214" s="16" t="n">
        <f aca="false">Aggregation!E10</f>
        <v>0</v>
      </c>
      <c r="D214" s="16" t="n">
        <f aca="false">Aggregation!F10</f>
        <v>0</v>
      </c>
      <c r="E214" s="16" t="n">
        <f aca="false">Aggregation!G10</f>
        <v>0</v>
      </c>
      <c r="F214" s="16" t="n">
        <f aca="false">Aggregation!H10</f>
        <v>1</v>
      </c>
    </row>
    <row r="216" customFormat="false" ht="15" hidden="false" customHeight="false" outlineLevel="0" collapsed="false">
      <c r="A216" s="4" t="s">
        <v>86</v>
      </c>
      <c r="B216" s="13" t="n">
        <f aca="false">MDETERM(C216:G220)</f>
        <v>0.11328125</v>
      </c>
      <c r="C216" s="16" t="n">
        <f aca="false">Aggregation!C5</f>
        <v>1</v>
      </c>
      <c r="D216" s="16" t="n">
        <f aca="false">Aggregation!D5</f>
        <v>0.5</v>
      </c>
      <c r="E216" s="16" t="n">
        <f aca="false">Aggregation!E5</f>
        <v>0.5</v>
      </c>
      <c r="F216" s="16" t="n">
        <f aca="false">Aggregation!F5</f>
        <v>0.5</v>
      </c>
      <c r="G216" s="16" t="n">
        <f aca="false">Aggregation!G5</f>
        <v>0.25</v>
      </c>
    </row>
    <row r="217" customFormat="false" ht="15" hidden="false" customHeight="false" outlineLevel="0" collapsed="false">
      <c r="C217" s="16" t="n">
        <f aca="false">Aggregation!C6</f>
        <v>0.5</v>
      </c>
      <c r="D217" s="16" t="n">
        <f aca="false">Aggregation!D6</f>
        <v>1</v>
      </c>
      <c r="E217" s="16" t="n">
        <f aca="false">Aggregation!E6</f>
        <v>0.75</v>
      </c>
      <c r="F217" s="16" t="n">
        <f aca="false">Aggregation!F6</f>
        <v>0.75</v>
      </c>
      <c r="G217" s="16" t="n">
        <f aca="false">Aggregation!G6</f>
        <v>0.25</v>
      </c>
    </row>
    <row r="218" customFormat="false" ht="15" hidden="false" customHeight="false" outlineLevel="0" collapsed="false">
      <c r="C218" s="16" t="n">
        <f aca="false">Aggregation!C7</f>
        <v>0.5</v>
      </c>
      <c r="D218" s="16" t="n">
        <f aca="false">Aggregation!D7</f>
        <v>0.75</v>
      </c>
      <c r="E218" s="16" t="n">
        <f aca="false">Aggregation!E7</f>
        <v>1</v>
      </c>
      <c r="F218" s="16" t="n">
        <f aca="false">Aggregation!F7</f>
        <v>0.5</v>
      </c>
      <c r="G218" s="16" t="n">
        <f aca="false">Aggregation!G7</f>
        <v>0.25</v>
      </c>
    </row>
    <row r="219" customFormat="false" ht="15" hidden="false" customHeight="false" outlineLevel="0" collapsed="false">
      <c r="C219" s="16" t="n">
        <f aca="false">Aggregation!C8</f>
        <v>0.5</v>
      </c>
      <c r="D219" s="16" t="n">
        <f aca="false">Aggregation!D8</f>
        <v>0.75</v>
      </c>
      <c r="E219" s="16" t="n">
        <f aca="false">Aggregation!E8</f>
        <v>0.5</v>
      </c>
      <c r="F219" s="16" t="n">
        <f aca="false">Aggregation!F8</f>
        <v>1</v>
      </c>
      <c r="G219" s="16" t="n">
        <f aca="false">Aggregation!G8</f>
        <v>0.25</v>
      </c>
    </row>
    <row r="220" customFormat="false" ht="15" hidden="false" customHeight="false" outlineLevel="0" collapsed="false">
      <c r="C220" s="16" t="n">
        <f aca="false">Aggregation!C9</f>
        <v>0.25</v>
      </c>
      <c r="D220" s="16" t="n">
        <f aca="false">Aggregation!D9</f>
        <v>0.25</v>
      </c>
      <c r="E220" s="16" t="n">
        <f aca="false">Aggregation!E9</f>
        <v>0.25</v>
      </c>
      <c r="F220" s="16" t="n">
        <f aca="false">Aggregation!F9</f>
        <v>0.25</v>
      </c>
      <c r="G220" s="16" t="n">
        <f aca="false">Aggregation!G9</f>
        <v>1</v>
      </c>
    </row>
    <row r="222" customFormat="false" ht="15" hidden="false" customHeight="false" outlineLevel="0" collapsed="false">
      <c r="A222" s="4" t="s">
        <v>87</v>
      </c>
      <c r="B222" s="13" t="n">
        <f aca="false">MDETERM(C222:G226)</f>
        <v>0.125</v>
      </c>
      <c r="C222" s="16" t="n">
        <f aca="false">Aggregation!C5</f>
        <v>1</v>
      </c>
      <c r="D222" s="16" t="n">
        <f aca="false">Aggregation!D5</f>
        <v>0.5</v>
      </c>
      <c r="E222" s="16" t="n">
        <f aca="false">Aggregation!E5</f>
        <v>0.5</v>
      </c>
      <c r="F222" s="16" t="n">
        <f aca="false">Aggregation!F5</f>
        <v>0.5</v>
      </c>
      <c r="G222" s="16" t="n">
        <f aca="false">Aggregation!H5</f>
        <v>0</v>
      </c>
    </row>
    <row r="223" customFormat="false" ht="15" hidden="false" customHeight="false" outlineLevel="0" collapsed="false">
      <c r="C223" s="16" t="n">
        <f aca="false">Aggregation!C6</f>
        <v>0.5</v>
      </c>
      <c r="D223" s="16" t="n">
        <f aca="false">Aggregation!D6</f>
        <v>1</v>
      </c>
      <c r="E223" s="16" t="n">
        <f aca="false">Aggregation!E6</f>
        <v>0.75</v>
      </c>
      <c r="F223" s="16" t="n">
        <f aca="false">Aggregation!F6</f>
        <v>0.75</v>
      </c>
      <c r="G223" s="16" t="n">
        <f aca="false">Aggregation!H6</f>
        <v>0</v>
      </c>
    </row>
    <row r="224" customFormat="false" ht="15" hidden="false" customHeight="false" outlineLevel="0" collapsed="false">
      <c r="C224" s="16" t="n">
        <f aca="false">Aggregation!C7</f>
        <v>0.5</v>
      </c>
      <c r="D224" s="16" t="n">
        <f aca="false">Aggregation!D7</f>
        <v>0.75</v>
      </c>
      <c r="E224" s="16" t="n">
        <f aca="false">Aggregation!E7</f>
        <v>1</v>
      </c>
      <c r="F224" s="16" t="n">
        <f aca="false">Aggregation!F7</f>
        <v>0.5</v>
      </c>
      <c r="G224" s="16" t="n">
        <f aca="false">Aggregation!H7</f>
        <v>0</v>
      </c>
    </row>
    <row r="225" customFormat="false" ht="15" hidden="false" customHeight="false" outlineLevel="0" collapsed="false">
      <c r="C225" s="16" t="n">
        <f aca="false">Aggregation!C8</f>
        <v>0.5</v>
      </c>
      <c r="D225" s="16" t="n">
        <f aca="false">Aggregation!D8</f>
        <v>0.75</v>
      </c>
      <c r="E225" s="16" t="n">
        <f aca="false">Aggregation!E8</f>
        <v>0.5</v>
      </c>
      <c r="F225" s="16" t="n">
        <f aca="false">Aggregation!F8</f>
        <v>1</v>
      </c>
      <c r="G225" s="16" t="n">
        <f aca="false">Aggregation!H8</f>
        <v>0</v>
      </c>
    </row>
    <row r="226" customFormat="false" ht="15" hidden="false" customHeight="false" outlineLevel="0" collapsed="false">
      <c r="C226" s="16" t="n">
        <f aca="false">Aggregation!C10</f>
        <v>0</v>
      </c>
      <c r="D226" s="16" t="n">
        <f aca="false">Aggregation!D10</f>
        <v>0</v>
      </c>
      <c r="E226" s="16" t="n">
        <f aca="false">Aggregation!E10</f>
        <v>0</v>
      </c>
      <c r="F226" s="16" t="n">
        <f aca="false">Aggregation!F10</f>
        <v>0</v>
      </c>
      <c r="G226" s="16" t="n">
        <f aca="false">Aggregation!H10</f>
        <v>1</v>
      </c>
    </row>
    <row r="228" customFormat="false" ht="15" hidden="false" customHeight="false" outlineLevel="0" collapsed="false">
      <c r="A228" s="4" t="s">
        <v>88</v>
      </c>
      <c r="B228" s="13" t="n">
        <f aca="false">MDETERM(C228:G232)</f>
        <v>0.28515625</v>
      </c>
      <c r="C228" s="16" t="n">
        <f aca="false">Aggregation!C5</f>
        <v>1</v>
      </c>
      <c r="D228" s="16" t="n">
        <f aca="false">Aggregation!D5</f>
        <v>0.5</v>
      </c>
      <c r="E228" s="16" t="n">
        <f aca="false">Aggregation!E5</f>
        <v>0.5</v>
      </c>
      <c r="F228" s="16" t="n">
        <f aca="false">Aggregation!G5</f>
        <v>0.25</v>
      </c>
      <c r="G228" s="16" t="n">
        <f aca="false">Aggregation!H5</f>
        <v>0</v>
      </c>
    </row>
    <row r="229" customFormat="false" ht="15" hidden="false" customHeight="false" outlineLevel="0" collapsed="false">
      <c r="C229" s="16" t="n">
        <f aca="false">Aggregation!C6</f>
        <v>0.5</v>
      </c>
      <c r="D229" s="16" t="n">
        <f aca="false">Aggregation!D6</f>
        <v>1</v>
      </c>
      <c r="E229" s="16" t="n">
        <f aca="false">Aggregation!E6</f>
        <v>0.75</v>
      </c>
      <c r="F229" s="16" t="n">
        <f aca="false">Aggregation!G6</f>
        <v>0.25</v>
      </c>
      <c r="G229" s="16" t="n">
        <f aca="false">Aggregation!H6</f>
        <v>0</v>
      </c>
    </row>
    <row r="230" customFormat="false" ht="15" hidden="false" customHeight="false" outlineLevel="0" collapsed="false">
      <c r="C230" s="16" t="n">
        <f aca="false">Aggregation!C7</f>
        <v>0.5</v>
      </c>
      <c r="D230" s="16" t="n">
        <f aca="false">Aggregation!D7</f>
        <v>0.75</v>
      </c>
      <c r="E230" s="16" t="n">
        <f aca="false">Aggregation!E7</f>
        <v>1</v>
      </c>
      <c r="F230" s="16" t="n">
        <f aca="false">Aggregation!G7</f>
        <v>0.25</v>
      </c>
      <c r="G230" s="16" t="n">
        <f aca="false">Aggregation!H7</f>
        <v>0</v>
      </c>
    </row>
    <row r="231" customFormat="false" ht="15" hidden="false" customHeight="false" outlineLevel="0" collapsed="false">
      <c r="C231" s="16" t="n">
        <f aca="false">Aggregation!C9</f>
        <v>0.25</v>
      </c>
      <c r="D231" s="16" t="n">
        <f aca="false">Aggregation!D9</f>
        <v>0.25</v>
      </c>
      <c r="E231" s="16" t="n">
        <f aca="false">Aggregation!E9</f>
        <v>0.25</v>
      </c>
      <c r="F231" s="16" t="n">
        <f aca="false">Aggregation!G9</f>
        <v>1</v>
      </c>
      <c r="G231" s="16" t="n">
        <f aca="false">Aggregation!H9</f>
        <v>0</v>
      </c>
    </row>
    <row r="232" customFormat="false" ht="15" hidden="false" customHeight="false" outlineLevel="0" collapsed="false">
      <c r="C232" s="16" t="n">
        <f aca="false">Aggregation!C10</f>
        <v>0</v>
      </c>
      <c r="D232" s="16" t="n">
        <f aca="false">Aggregation!D10</f>
        <v>0</v>
      </c>
      <c r="E232" s="16" t="n">
        <f aca="false">Aggregation!E10</f>
        <v>0</v>
      </c>
      <c r="F232" s="16" t="n">
        <f aca="false">Aggregation!G10</f>
        <v>0</v>
      </c>
      <c r="G232" s="16" t="n">
        <f aca="false">Aggregation!H10</f>
        <v>1</v>
      </c>
    </row>
    <row r="234" customFormat="false" ht="15" hidden="false" customHeight="false" outlineLevel="0" collapsed="false">
      <c r="A234" s="4" t="s">
        <v>89</v>
      </c>
      <c r="B234" s="13" t="n">
        <f aca="false">MDETERM(C234:G238)</f>
        <v>0.28515625</v>
      </c>
      <c r="C234" s="16" t="n">
        <f aca="false">Aggregation!C5</f>
        <v>1</v>
      </c>
      <c r="D234" s="16" t="n">
        <f aca="false">Aggregation!D5</f>
        <v>0.5</v>
      </c>
      <c r="E234" s="16" t="n">
        <f aca="false">Aggregation!F5</f>
        <v>0.5</v>
      </c>
      <c r="F234" s="16" t="n">
        <f aca="false">Aggregation!G5</f>
        <v>0.25</v>
      </c>
      <c r="G234" s="16" t="n">
        <f aca="false">Aggregation!H5</f>
        <v>0</v>
      </c>
    </row>
    <row r="235" customFormat="false" ht="15" hidden="false" customHeight="false" outlineLevel="0" collapsed="false">
      <c r="C235" s="16" t="n">
        <f aca="false">Aggregation!C6</f>
        <v>0.5</v>
      </c>
      <c r="D235" s="16" t="n">
        <f aca="false">Aggregation!D6</f>
        <v>1</v>
      </c>
      <c r="E235" s="16" t="n">
        <f aca="false">Aggregation!F6</f>
        <v>0.75</v>
      </c>
      <c r="F235" s="16" t="n">
        <f aca="false">Aggregation!G6</f>
        <v>0.25</v>
      </c>
      <c r="G235" s="16" t="n">
        <f aca="false">Aggregation!H6</f>
        <v>0</v>
      </c>
    </row>
    <row r="236" customFormat="false" ht="15" hidden="false" customHeight="false" outlineLevel="0" collapsed="false">
      <c r="C236" s="16" t="n">
        <f aca="false">Aggregation!C8</f>
        <v>0.5</v>
      </c>
      <c r="D236" s="16" t="n">
        <f aca="false">Aggregation!D8</f>
        <v>0.75</v>
      </c>
      <c r="E236" s="16" t="n">
        <f aca="false">Aggregation!F8</f>
        <v>1</v>
      </c>
      <c r="F236" s="16" t="n">
        <f aca="false">Aggregation!G8</f>
        <v>0.25</v>
      </c>
      <c r="G236" s="16" t="n">
        <f aca="false">Aggregation!H8</f>
        <v>0</v>
      </c>
    </row>
    <row r="237" customFormat="false" ht="15" hidden="false" customHeight="false" outlineLevel="0" collapsed="false">
      <c r="C237" s="16" t="n">
        <f aca="false">Aggregation!C9</f>
        <v>0.25</v>
      </c>
      <c r="D237" s="16" t="n">
        <f aca="false">Aggregation!D9</f>
        <v>0.25</v>
      </c>
      <c r="E237" s="16" t="n">
        <f aca="false">Aggregation!F9</f>
        <v>0.25</v>
      </c>
      <c r="F237" s="16" t="n">
        <f aca="false">Aggregation!G9</f>
        <v>1</v>
      </c>
      <c r="G237" s="16" t="n">
        <f aca="false">Aggregation!H9</f>
        <v>0</v>
      </c>
    </row>
    <row r="238" customFormat="false" ht="15" hidden="false" customHeight="false" outlineLevel="0" collapsed="false">
      <c r="C238" s="16" t="n">
        <f aca="false">Aggregation!C10</f>
        <v>0</v>
      </c>
      <c r="D238" s="16" t="n">
        <f aca="false">Aggregation!D10</f>
        <v>0</v>
      </c>
      <c r="E238" s="16" t="n">
        <f aca="false">Aggregation!F10</f>
        <v>0</v>
      </c>
      <c r="F238" s="16" t="n">
        <f aca="false">Aggregation!G10</f>
        <v>0</v>
      </c>
      <c r="G238" s="16" t="n">
        <f aca="false">Aggregation!H10</f>
        <v>1</v>
      </c>
    </row>
    <row r="240" customFormat="false" ht="15" hidden="false" customHeight="false" outlineLevel="0" collapsed="false">
      <c r="A240" s="4" t="s">
        <v>90</v>
      </c>
      <c r="B240" s="13" t="n">
        <f aca="false">MDETERM(C240:G244)</f>
        <v>0.453125</v>
      </c>
      <c r="C240" s="16" t="n">
        <f aca="false">Aggregation!C5</f>
        <v>1</v>
      </c>
      <c r="D240" s="16" t="n">
        <f aca="false">Aggregation!E5</f>
        <v>0.5</v>
      </c>
      <c r="E240" s="16" t="n">
        <f aca="false">Aggregation!F5</f>
        <v>0.5</v>
      </c>
      <c r="F240" s="16" t="n">
        <f aca="false">Aggregation!G5</f>
        <v>0.25</v>
      </c>
      <c r="G240" s="16" t="n">
        <f aca="false">Aggregation!H5</f>
        <v>0</v>
      </c>
    </row>
    <row r="241" customFormat="false" ht="15" hidden="false" customHeight="false" outlineLevel="0" collapsed="false">
      <c r="C241" s="16" t="n">
        <f aca="false">Aggregation!C7</f>
        <v>0.5</v>
      </c>
      <c r="D241" s="16" t="n">
        <f aca="false">Aggregation!E7</f>
        <v>1</v>
      </c>
      <c r="E241" s="16" t="n">
        <f aca="false">Aggregation!F7</f>
        <v>0.5</v>
      </c>
      <c r="F241" s="16" t="n">
        <f aca="false">Aggregation!G7</f>
        <v>0.25</v>
      </c>
      <c r="G241" s="16" t="n">
        <f aca="false">Aggregation!H7</f>
        <v>0</v>
      </c>
    </row>
    <row r="242" customFormat="false" ht="15" hidden="false" customHeight="false" outlineLevel="0" collapsed="false">
      <c r="C242" s="16" t="n">
        <f aca="false">Aggregation!C8</f>
        <v>0.5</v>
      </c>
      <c r="D242" s="16" t="n">
        <f aca="false">Aggregation!E8</f>
        <v>0.5</v>
      </c>
      <c r="E242" s="16" t="n">
        <f aca="false">Aggregation!F8</f>
        <v>1</v>
      </c>
      <c r="F242" s="16" t="n">
        <f aca="false">Aggregation!G8</f>
        <v>0.25</v>
      </c>
      <c r="G242" s="16" t="n">
        <f aca="false">Aggregation!H8</f>
        <v>0</v>
      </c>
    </row>
    <row r="243" customFormat="false" ht="15" hidden="false" customHeight="false" outlineLevel="0" collapsed="false">
      <c r="C243" s="16" t="n">
        <f aca="false">Aggregation!C9</f>
        <v>0.25</v>
      </c>
      <c r="D243" s="16" t="n">
        <f aca="false">Aggregation!E9</f>
        <v>0.25</v>
      </c>
      <c r="E243" s="16" t="n">
        <f aca="false">Aggregation!F9</f>
        <v>0.25</v>
      </c>
      <c r="F243" s="16" t="n">
        <f aca="false">Aggregation!G9</f>
        <v>1</v>
      </c>
      <c r="G243" s="16" t="n">
        <f aca="false">Aggregation!H9</f>
        <v>0</v>
      </c>
    </row>
    <row r="244" customFormat="false" ht="15" hidden="false" customHeight="false" outlineLevel="0" collapsed="false">
      <c r="C244" s="16" t="n">
        <f aca="false">Aggregation!C10</f>
        <v>0</v>
      </c>
      <c r="D244" s="16" t="n">
        <f aca="false">Aggregation!E10</f>
        <v>0</v>
      </c>
      <c r="E244" s="16" t="n">
        <f aca="false">Aggregation!F10</f>
        <v>0</v>
      </c>
      <c r="F244" s="16" t="n">
        <f aca="false">Aggregation!G10</f>
        <v>0</v>
      </c>
      <c r="G244" s="16" t="n">
        <f aca="false">Aggregation!H10</f>
        <v>1</v>
      </c>
    </row>
    <row r="246" customFormat="false" ht="15" hidden="false" customHeight="false" outlineLevel="0" collapsed="false">
      <c r="A246" s="4" t="s">
        <v>91</v>
      </c>
      <c r="B246" s="13" t="n">
        <f aca="false">MDETERM(C246:G250)</f>
        <v>0.171875</v>
      </c>
      <c r="C246" s="16" t="n">
        <f aca="false">Aggregation!D6</f>
        <v>1</v>
      </c>
      <c r="D246" s="16" t="n">
        <f aca="false">Aggregation!E6</f>
        <v>0.75</v>
      </c>
      <c r="E246" s="16" t="n">
        <f aca="false">Aggregation!F6</f>
        <v>0.75</v>
      </c>
      <c r="F246" s="16" t="n">
        <f aca="false">Aggregation!G6</f>
        <v>0.25</v>
      </c>
      <c r="G246" s="16" t="n">
        <f aca="false">Aggregation!H6</f>
        <v>0</v>
      </c>
    </row>
    <row r="247" customFormat="false" ht="15" hidden="false" customHeight="false" outlineLevel="0" collapsed="false">
      <c r="C247" s="16" t="n">
        <f aca="false">Aggregation!D7</f>
        <v>0.75</v>
      </c>
      <c r="D247" s="16" t="n">
        <f aca="false">Aggregation!E7</f>
        <v>1</v>
      </c>
      <c r="E247" s="16" t="n">
        <f aca="false">Aggregation!F7</f>
        <v>0.5</v>
      </c>
      <c r="F247" s="16" t="n">
        <f aca="false">Aggregation!G7</f>
        <v>0.25</v>
      </c>
      <c r="G247" s="16" t="n">
        <f aca="false">Aggregation!H7</f>
        <v>0</v>
      </c>
    </row>
    <row r="248" customFormat="false" ht="15" hidden="false" customHeight="false" outlineLevel="0" collapsed="false">
      <c r="C248" s="16" t="n">
        <f aca="false">Aggregation!D8</f>
        <v>0.75</v>
      </c>
      <c r="D248" s="16" t="n">
        <f aca="false">Aggregation!E8</f>
        <v>0.5</v>
      </c>
      <c r="E248" s="16" t="n">
        <f aca="false">Aggregation!F8</f>
        <v>1</v>
      </c>
      <c r="F248" s="16" t="n">
        <f aca="false">Aggregation!G8</f>
        <v>0.25</v>
      </c>
      <c r="G248" s="16" t="n">
        <f aca="false">Aggregation!H8</f>
        <v>0</v>
      </c>
    </row>
    <row r="249" customFormat="false" ht="15" hidden="false" customHeight="false" outlineLevel="0" collapsed="false">
      <c r="C249" s="16" t="n">
        <f aca="false">Aggregation!D9</f>
        <v>0.25</v>
      </c>
      <c r="D249" s="16" t="n">
        <f aca="false">Aggregation!E9</f>
        <v>0.25</v>
      </c>
      <c r="E249" s="16" t="n">
        <f aca="false">Aggregation!F9</f>
        <v>0.25</v>
      </c>
      <c r="F249" s="16" t="n">
        <f aca="false">Aggregation!G9</f>
        <v>1</v>
      </c>
      <c r="G249" s="16" t="n">
        <f aca="false">Aggregation!H9</f>
        <v>0</v>
      </c>
    </row>
    <row r="250" customFormat="false" ht="15" hidden="false" customHeight="false" outlineLevel="0" collapsed="false">
      <c r="C250" s="16" t="n">
        <f aca="false">Aggregation!D10</f>
        <v>0</v>
      </c>
      <c r="D250" s="16" t="n">
        <f aca="false">Aggregation!E10</f>
        <v>0</v>
      </c>
      <c r="E250" s="16" t="n">
        <f aca="false">Aggregation!F10</f>
        <v>0</v>
      </c>
      <c r="F250" s="16" t="n">
        <f aca="false">Aggregation!G10</f>
        <v>0</v>
      </c>
      <c r="G250" s="16" t="n">
        <f aca="false">Aggregation!H10</f>
        <v>1</v>
      </c>
    </row>
    <row r="252" customFormat="false" ht="15" hidden="false" customHeight="false" outlineLevel="0" collapsed="false">
      <c r="A252" s="4" t="s">
        <v>92</v>
      </c>
      <c r="B252" s="13" t="n">
        <f aca="false">MDETERM(C252:H257)</f>
        <v>0.11328125</v>
      </c>
      <c r="C252" s="16" t="n">
        <f aca="false">Aggregation!C5</f>
        <v>1</v>
      </c>
      <c r="D252" s="16" t="n">
        <f aca="false">Aggregation!D5</f>
        <v>0.5</v>
      </c>
      <c r="E252" s="16" t="n">
        <f aca="false">Aggregation!E5</f>
        <v>0.5</v>
      </c>
      <c r="F252" s="16" t="n">
        <f aca="false">Aggregation!F5</f>
        <v>0.5</v>
      </c>
      <c r="G252" s="16" t="n">
        <f aca="false">Aggregation!G5</f>
        <v>0.25</v>
      </c>
      <c r="H252" s="16" t="n">
        <f aca="false">Aggregation!H5</f>
        <v>0</v>
      </c>
    </row>
    <row r="253" customFormat="false" ht="15" hidden="false" customHeight="false" outlineLevel="0" collapsed="false">
      <c r="C253" s="16" t="n">
        <f aca="false">Aggregation!C6</f>
        <v>0.5</v>
      </c>
      <c r="D253" s="16" t="n">
        <f aca="false">Aggregation!D6</f>
        <v>1</v>
      </c>
      <c r="E253" s="16" t="n">
        <f aca="false">Aggregation!E6</f>
        <v>0.75</v>
      </c>
      <c r="F253" s="16" t="n">
        <f aca="false">Aggregation!F6</f>
        <v>0.75</v>
      </c>
      <c r="G253" s="16" t="n">
        <f aca="false">Aggregation!G6</f>
        <v>0.25</v>
      </c>
      <c r="H253" s="16" t="n">
        <f aca="false">Aggregation!H6</f>
        <v>0</v>
      </c>
    </row>
    <row r="254" customFormat="false" ht="15" hidden="false" customHeight="false" outlineLevel="0" collapsed="false">
      <c r="C254" s="16" t="n">
        <f aca="false">Aggregation!C7</f>
        <v>0.5</v>
      </c>
      <c r="D254" s="16" t="n">
        <f aca="false">Aggregation!D7</f>
        <v>0.75</v>
      </c>
      <c r="E254" s="16" t="n">
        <f aca="false">Aggregation!E7</f>
        <v>1</v>
      </c>
      <c r="F254" s="16" t="n">
        <f aca="false">Aggregation!F7</f>
        <v>0.5</v>
      </c>
      <c r="G254" s="16" t="n">
        <f aca="false">Aggregation!G7</f>
        <v>0.25</v>
      </c>
      <c r="H254" s="16" t="n">
        <f aca="false">Aggregation!H7</f>
        <v>0</v>
      </c>
    </row>
    <row r="255" customFormat="false" ht="15" hidden="false" customHeight="false" outlineLevel="0" collapsed="false">
      <c r="C255" s="16" t="n">
        <f aca="false">Aggregation!C8</f>
        <v>0.5</v>
      </c>
      <c r="D255" s="16" t="n">
        <f aca="false">Aggregation!D8</f>
        <v>0.75</v>
      </c>
      <c r="E255" s="16" t="n">
        <f aca="false">Aggregation!E8</f>
        <v>0.5</v>
      </c>
      <c r="F255" s="16" t="n">
        <f aca="false">Aggregation!F8</f>
        <v>1</v>
      </c>
      <c r="G255" s="16" t="n">
        <f aca="false">Aggregation!G8</f>
        <v>0.25</v>
      </c>
      <c r="H255" s="16" t="n">
        <f aca="false">Aggregation!H8</f>
        <v>0</v>
      </c>
    </row>
    <row r="256" customFormat="false" ht="15" hidden="false" customHeight="false" outlineLevel="0" collapsed="false">
      <c r="C256" s="16" t="n">
        <f aca="false">Aggregation!C9</f>
        <v>0.25</v>
      </c>
      <c r="D256" s="16" t="n">
        <f aca="false">Aggregation!D9</f>
        <v>0.25</v>
      </c>
      <c r="E256" s="16" t="n">
        <f aca="false">Aggregation!E9</f>
        <v>0.25</v>
      </c>
      <c r="F256" s="16" t="n">
        <f aca="false">Aggregation!F9</f>
        <v>0.25</v>
      </c>
      <c r="G256" s="16" t="n">
        <f aca="false">Aggregation!G9</f>
        <v>1</v>
      </c>
      <c r="H256" s="16" t="n">
        <f aca="false">Aggregation!H9</f>
        <v>0</v>
      </c>
    </row>
    <row r="257" customFormat="false" ht="15" hidden="false" customHeight="false" outlineLevel="0" collapsed="false">
      <c r="C257" s="16" t="n">
        <f aca="false">Aggregation!C10</f>
        <v>0</v>
      </c>
      <c r="D257" s="16" t="n">
        <f aca="false">Aggregation!D10</f>
        <v>0</v>
      </c>
      <c r="E257" s="16" t="n">
        <f aca="false">Aggregation!E10</f>
        <v>0</v>
      </c>
      <c r="F257" s="16" t="n">
        <f aca="false">Aggregation!F10</f>
        <v>0</v>
      </c>
      <c r="G257" s="16" t="n">
        <f aca="false">Aggregation!G10</f>
        <v>0</v>
      </c>
      <c r="H257" s="16" t="n">
        <f aca="false">Aggregation!H10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6"/>
    <col collapsed="false" customWidth="true" hidden="false" outlineLevel="0" max="8" min="3" style="0" width="10"/>
  </cols>
  <sheetData>
    <row r="1" customFormat="false" ht="15" hidden="false" customHeight="false" outlineLevel="0" collapsed="false">
      <c r="A1" s="1" t="s">
        <v>93</v>
      </c>
    </row>
    <row r="2" customFormat="false" ht="15" hidden="false" customHeight="false" outlineLevel="0" collapsed="false">
      <c r="A2" s="15" t="s">
        <v>94</v>
      </c>
    </row>
    <row r="4" customFormat="false" ht="15" hidden="false" customHeight="false" outlineLevel="0" collapsed="false">
      <c r="C4" s="3" t="s">
        <v>95</v>
      </c>
      <c r="D4" s="3" t="s">
        <v>96</v>
      </c>
      <c r="E4" s="3" t="s">
        <v>97</v>
      </c>
      <c r="F4" s="3" t="s">
        <v>98</v>
      </c>
      <c r="G4" s="3" t="s">
        <v>99</v>
      </c>
      <c r="H4" s="3" t="s">
        <v>100</v>
      </c>
    </row>
    <row r="5" customFormat="false" ht="15" hidden="false" customHeight="false" outlineLevel="0" collapsed="false">
      <c r="A5" s="4" t="s">
        <v>4</v>
      </c>
      <c r="B5" s="10" t="n">
        <f aca="false">Aggregation!B5</f>
        <v>180000000</v>
      </c>
      <c r="C5" s="6" t="n">
        <v>1</v>
      </c>
      <c r="D5" s="6" t="n">
        <v>0.25</v>
      </c>
      <c r="E5" s="6" t="n">
        <v>0.5</v>
      </c>
      <c r="F5" s="6" t="n">
        <v>0.5</v>
      </c>
      <c r="G5" s="6" t="n">
        <v>0.25</v>
      </c>
      <c r="H5" s="6" t="n">
        <v>0.75</v>
      </c>
    </row>
    <row r="6" customFormat="false" ht="15" hidden="false" customHeight="false" outlineLevel="0" collapsed="false">
      <c r="A6" s="4" t="s">
        <v>5</v>
      </c>
      <c r="B6" s="10" t="n">
        <f aca="false">Aggregation!B6</f>
        <v>372000000</v>
      </c>
      <c r="C6" s="6" t="n">
        <v>0.25</v>
      </c>
      <c r="D6" s="6" t="n">
        <v>1</v>
      </c>
      <c r="E6" s="6" t="n">
        <v>0.5</v>
      </c>
      <c r="F6" s="6" t="n">
        <v>0</v>
      </c>
      <c r="G6" s="6" t="n">
        <v>0</v>
      </c>
      <c r="H6" s="6" t="n">
        <v>0.25</v>
      </c>
    </row>
    <row r="7" customFormat="false" ht="15" hidden="false" customHeight="false" outlineLevel="0" collapsed="false">
      <c r="A7" s="4" t="s">
        <v>6</v>
      </c>
      <c r="B7" s="10" t="n">
        <f aca="false">Aggregation!B7</f>
        <v>132500000</v>
      </c>
      <c r="C7" s="6" t="n">
        <v>0.5</v>
      </c>
      <c r="D7" s="6" t="n">
        <v>0.5</v>
      </c>
      <c r="E7" s="6" t="n">
        <v>1</v>
      </c>
      <c r="F7" s="6" t="n">
        <v>0.5</v>
      </c>
      <c r="G7" s="6" t="n">
        <v>0</v>
      </c>
      <c r="H7" s="6" t="n">
        <v>0.25</v>
      </c>
    </row>
    <row r="8" customFormat="false" ht="15" hidden="false" customHeight="false" outlineLevel="0" collapsed="false">
      <c r="A8" s="4" t="s">
        <v>7</v>
      </c>
      <c r="B8" s="10" t="n">
        <f aca="false">Aggregation!B8</f>
        <v>548350000</v>
      </c>
      <c r="C8" s="6" t="n">
        <v>0.5</v>
      </c>
      <c r="D8" s="6" t="n">
        <v>0</v>
      </c>
      <c r="E8" s="6" t="n">
        <v>0.5</v>
      </c>
      <c r="F8" s="6" t="n">
        <v>1</v>
      </c>
      <c r="G8" s="6" t="n">
        <v>0</v>
      </c>
      <c r="H8" s="6" t="n">
        <v>0.75</v>
      </c>
    </row>
    <row r="9" customFormat="false" ht="15" hidden="false" customHeight="false" outlineLevel="0" collapsed="false">
      <c r="A9" s="4" t="s">
        <v>8</v>
      </c>
      <c r="B9" s="10" t="n">
        <f aca="false">Aggregation!B9</f>
        <v>60000000</v>
      </c>
      <c r="C9" s="6" t="n">
        <v>0.25</v>
      </c>
      <c r="D9" s="6" t="n">
        <v>0</v>
      </c>
      <c r="E9" s="6" t="n">
        <v>0</v>
      </c>
      <c r="F9" s="6" t="n">
        <v>0</v>
      </c>
      <c r="G9" s="6" t="n">
        <v>1</v>
      </c>
      <c r="H9" s="6" t="n">
        <v>0</v>
      </c>
    </row>
    <row r="10" customFormat="false" ht="15" hidden="false" customHeight="false" outlineLevel="0" collapsed="false">
      <c r="A10" s="4" t="s">
        <v>9</v>
      </c>
      <c r="B10" s="10" t="n">
        <f aca="false">Aggregation!B10</f>
        <v>40000000</v>
      </c>
      <c r="C10" s="6" t="n">
        <v>0.75</v>
      </c>
      <c r="D10" s="6" t="n">
        <v>0.25</v>
      </c>
      <c r="E10" s="6" t="n">
        <v>0.25</v>
      </c>
      <c r="F10" s="6" t="n">
        <v>0.75</v>
      </c>
      <c r="G10" s="6" t="n">
        <v>0</v>
      </c>
      <c r="H10" s="6" t="n">
        <v>1</v>
      </c>
    </row>
    <row r="12" customFormat="false" ht="15" hidden="false" customHeight="false" outlineLevel="0" collapsed="false">
      <c r="A12" s="4" t="s">
        <v>101</v>
      </c>
      <c r="B12" s="10" t="n">
        <f aca="false">SQRT(SUMPRODUCT(B5:B10,MMULT(C5:H10,B5:B10)))</f>
        <v>911810477.840653</v>
      </c>
    </row>
    <row r="13" customFormat="false" ht="15" hidden="false" customHeight="false" outlineLevel="0" collapsed="false">
      <c r="A13" s="4" t="s">
        <v>102</v>
      </c>
      <c r="B13" s="10" t="n">
        <f aca="false">Aggregation!B13</f>
        <v>1083188417.35868</v>
      </c>
    </row>
    <row r="15" customFormat="false" ht="15" hidden="false" customHeight="false" outlineLevel="0" collapsed="false">
      <c r="A15" s="4" t="s">
        <v>103</v>
      </c>
      <c r="B15" s="4" t="str">
        <f aca="false">IF(B12&lt;=SUM(B5:B10),"passes","fails")</f>
        <v>passes</v>
      </c>
    </row>
    <row r="16" customFormat="false" ht="15" hidden="false" customHeight="false" outlineLevel="0" collapsed="false">
      <c r="A16" s="4" t="s">
        <v>104</v>
      </c>
      <c r="B16" s="4" t="str">
        <f aca="false">IF(B12&gt;=MAX(B5:B10),"passes","fails")</f>
        <v>passes</v>
      </c>
    </row>
    <row r="17" customFormat="false" ht="15" hidden="false" customHeight="false" outlineLevel="0" collapsed="false">
      <c r="A17" s="4" t="s">
        <v>105</v>
      </c>
      <c r="B17" s="4" t="str">
        <f aca="false">IF(SUM(B5:B10)-B12&gt;=0,"passes","fails")</f>
        <v>passes</v>
      </c>
    </row>
    <row r="18" customFormat="false" ht="15" hidden="false" customHeight="false" outlineLevel="0" collapsed="false">
      <c r="A18" s="4" t="s">
        <v>106</v>
      </c>
      <c r="B18" s="17" t="n">
        <f aca="false">SUMPRODUCT(--(ABS(C5:H10-Published!B2:G7)&gt;0.0000001))</f>
        <v>20</v>
      </c>
    </row>
    <row r="19" customFormat="false" ht="15" hidden="false" customHeight="false" outlineLevel="0" collapsed="false">
      <c r="A19" s="4" t="s">
        <v>107</v>
      </c>
      <c r="B19" s="4" t="str">
        <f aca="false">IF(ABS(D5-C6)+ABS(E5-C7)+ABS(F5-C8)+ABS(G5-C9)+ABS(H5-C10)+ABS(E6-D7)+ABS(F6-D8)+ABS(G6-D9)+ABS(H6-D10)+ABS(F7-E8)+ABS(G7-E9)+ABS(H7-E10)+ABS(G8-F9)+ABS(H8-F10)+ABS(H9-G10)&lt;0.000000001,"passes","fails")</f>
        <v>passes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1" t="s">
        <v>108</v>
      </c>
    </row>
    <row r="2" customFormat="false" ht="15" hidden="false" customHeight="false" outlineLevel="0" collapsed="false">
      <c r="A2" s="15" t="s">
        <v>109</v>
      </c>
    </row>
    <row r="4" customFormat="false" ht="15" hidden="false" customHeight="false" outlineLevel="0" collapsed="false">
      <c r="A4" s="3" t="s">
        <v>110</v>
      </c>
      <c r="B4" s="3" t="s">
        <v>111</v>
      </c>
      <c r="C4" s="3" t="s">
        <v>112</v>
      </c>
      <c r="D4" s="3" t="s">
        <v>113</v>
      </c>
      <c r="E4" s="3" t="s">
        <v>23</v>
      </c>
      <c r="F4" s="3" t="s">
        <v>114</v>
      </c>
    </row>
    <row r="5" customFormat="false" ht="15" hidden="false" customHeight="false" outlineLevel="0" collapsed="false">
      <c r="A5" s="4" t="s">
        <v>115</v>
      </c>
      <c r="B5" s="10" t="n">
        <f aca="false">Aggregation!B12</f>
        <v>1332850000</v>
      </c>
      <c r="C5" s="5" t="n">
        <v>1332850000</v>
      </c>
      <c r="D5" s="10" t="n">
        <f aca="false">IF(ISNUMBER(B5),B5-C5,"")</f>
        <v>0</v>
      </c>
      <c r="E5" s="7" t="str">
        <f aca="false">IF(ISNUMBER(B5),IF(ABS(B5-C5)&lt;=ABS(C5)*0.0002+0.000001,"OK","ECART"),"ECART")</f>
        <v>OK</v>
      </c>
      <c r="F5" s="15" t="s">
        <v>116</v>
      </c>
    </row>
    <row r="6" customFormat="false" ht="15" hidden="false" customHeight="false" outlineLevel="0" collapsed="false">
      <c r="A6" s="4" t="s">
        <v>117</v>
      </c>
      <c r="B6" s="10" t="n">
        <f aca="false">Aggregation!B13</f>
        <v>1083188417.35868</v>
      </c>
      <c r="C6" s="5" t="n">
        <v>1083188417.35868</v>
      </c>
      <c r="D6" s="10" t="n">
        <f aca="false">IF(ISNUMBER(B6),B6-C6,"")</f>
        <v>0</v>
      </c>
      <c r="E6" s="7" t="str">
        <f aca="false">IF(ISNUMBER(B6),IF(ABS(B6-C6)&lt;=ABS(C6)*0.0002+0.000001,"OK","ECART"),"ECART")</f>
        <v>OK</v>
      </c>
      <c r="F6" s="15" t="s">
        <v>118</v>
      </c>
    </row>
    <row r="7" customFormat="false" ht="15" hidden="false" customHeight="false" outlineLevel="0" collapsed="false">
      <c r="A7" s="4" t="s">
        <v>12</v>
      </c>
      <c r="B7" s="10" t="n">
        <f aca="false">Aggregation!B14</f>
        <v>249661582.641321</v>
      </c>
      <c r="C7" s="5" t="n">
        <v>249661582.641321</v>
      </c>
      <c r="D7" s="10" t="n">
        <f aca="false">IF(ISNUMBER(B7),B7-C7,"")</f>
        <v>0</v>
      </c>
      <c r="E7" s="7" t="str">
        <f aca="false">IF(ISNUMBER(B7),IF(ABS(B7-C7)&lt;=ABS(C7)*0.0002+0.000001,"OK","ECART"),"ECART")</f>
        <v>OK</v>
      </c>
      <c r="F7" s="15" t="s">
        <v>119</v>
      </c>
    </row>
    <row r="8" customFormat="false" ht="15" hidden="false" customHeight="false" outlineLevel="0" collapsed="false">
      <c r="A8" s="4" t="s">
        <v>120</v>
      </c>
      <c r="B8" s="11" t="n">
        <f aca="false">Aggregation!B15</f>
        <v>0.187314088338013</v>
      </c>
      <c r="C8" s="18" t="n">
        <v>0.187314088338013</v>
      </c>
      <c r="D8" s="11" t="n">
        <f aca="false">IF(ISNUMBER(B8),B8-C8,"")</f>
        <v>0</v>
      </c>
      <c r="E8" s="7" t="str">
        <f aca="false">IF(ISNUMBER(B8),IF(ABS(B8-C8)&lt;=ABS(C8)*0.0002+0.000001,"OK","ECART"),"ECART")</f>
        <v>OK</v>
      </c>
      <c r="F8" s="15" t="s">
        <v>121</v>
      </c>
    </row>
    <row r="9" customFormat="false" ht="15" hidden="false" customHeight="false" outlineLevel="0" collapsed="false">
      <c r="A9" s="4" t="s">
        <v>122</v>
      </c>
      <c r="B9" s="10" t="n">
        <f aca="false">Aggregation!B19</f>
        <v>991858935.282634</v>
      </c>
      <c r="C9" s="5" t="n">
        <v>991858935.282634</v>
      </c>
      <c r="D9" s="10" t="n">
        <f aca="false">IF(ISNUMBER(B9),B9-C9,"")</f>
        <v>0</v>
      </c>
      <c r="E9" s="7" t="str">
        <f aca="false">IF(ISNUMBER(B9),IF(ABS(B9-C9)&lt;=ABS(C9)*0.0002+0.000001,"OK","ECART"),"ECART")</f>
        <v>OK</v>
      </c>
      <c r="F9" s="15" t="s">
        <v>123</v>
      </c>
    </row>
    <row r="10" customFormat="false" ht="15" hidden="false" customHeight="false" outlineLevel="0" collapsed="false">
      <c r="A10" s="4" t="s">
        <v>124</v>
      </c>
      <c r="B10" s="10" t="n">
        <f aca="false">Aggregation!B20</f>
        <v>91329482.0760453</v>
      </c>
      <c r="C10" s="5" t="n">
        <v>91329482.0760453</v>
      </c>
      <c r="D10" s="10" t="n">
        <f aca="false">IF(ISNUMBER(B10),B10-C10,"")</f>
        <v>0</v>
      </c>
      <c r="E10" s="7" t="str">
        <f aca="false">IF(ISNUMBER(B10),IF(ABS(B10-C10)&lt;=ABS(C10)*0.0002+0.000001,"OK","ECART"),"ECART")</f>
        <v>OK</v>
      </c>
      <c r="F10" s="15" t="s">
        <v>125</v>
      </c>
    </row>
    <row r="11" customFormat="false" ht="15" hidden="false" customHeight="false" outlineLevel="0" collapsed="false">
      <c r="A11" s="4" t="s">
        <v>126</v>
      </c>
      <c r="B11" s="11" t="n">
        <f aca="false">Aggregation!B21</f>
        <v>0.0843154160554535</v>
      </c>
      <c r="C11" s="18" t="n">
        <v>0.0843154160554535</v>
      </c>
      <c r="D11" s="11" t="n">
        <f aca="false">IF(ISNUMBER(B11),B11-C11,"")</f>
        <v>0</v>
      </c>
      <c r="E11" s="7" t="str">
        <f aca="false">IF(ISNUMBER(B11),IF(ABS(B11-C11)&lt;=ABS(C11)*0.0002+0.000001,"OK","ECART"),"ECART")</f>
        <v>OK</v>
      </c>
      <c r="F11" s="15" t="s">
        <v>127</v>
      </c>
    </row>
    <row r="12" customFormat="false" ht="15" hidden="false" customHeight="false" outlineLevel="0" collapsed="false">
      <c r="A12" s="4" t="s">
        <v>128</v>
      </c>
      <c r="B12" s="17" t="n">
        <f aca="false">IF(Aggregation!B14&gt;73500000,1,0)</f>
        <v>1</v>
      </c>
      <c r="C12" s="19" t="n">
        <v>1</v>
      </c>
      <c r="D12" s="17" t="n">
        <f aca="false">B12-C12</f>
        <v>0</v>
      </c>
      <c r="E12" s="7" t="str">
        <f aca="false">IF(B12=1,"OK","ECART")</f>
        <v>OK</v>
      </c>
      <c r="F12" s="15" t="s">
        <v>129</v>
      </c>
    </row>
    <row r="13" customFormat="false" ht="15" hidden="false" customHeight="false" outlineLevel="0" collapsed="false">
      <c r="A13" s="4" t="s">
        <v>130</v>
      </c>
      <c r="B13" s="17" t="n">
        <f aca="false">IF(AND(Checks!C5="OK",Checks!C6="OK",Checks!C7="OK",Checks!C8="OK",Checks!C9="OK"),1,0)</f>
        <v>1</v>
      </c>
      <c r="C13" s="19" t="n">
        <v>1</v>
      </c>
      <c r="D13" s="17" t="n">
        <f aca="false">B13-C13</f>
        <v>0</v>
      </c>
      <c r="E13" s="7" t="str">
        <f aca="false">IF(B13=1,"OK","ECART")</f>
        <v>OK</v>
      </c>
      <c r="F13" s="15" t="s">
        <v>131</v>
      </c>
    </row>
    <row r="14" customFormat="false" ht="15" hidden="false" customHeight="false" outlineLevel="0" collapsed="false">
      <c r="A14" s="4" t="s">
        <v>132</v>
      </c>
      <c r="B14" s="13" t="n">
        <f aca="false">Checks!B8</f>
        <v>0.11328125</v>
      </c>
      <c r="C14" s="20" t="n">
        <v>0.11328125</v>
      </c>
      <c r="D14" s="13" t="n">
        <f aca="false">IF(ISNUMBER(B14),B14-C14,"")</f>
        <v>0</v>
      </c>
      <c r="E14" s="7" t="str">
        <f aca="false">IF(ISNUMBER(B14),IF(ABS(B14-C14)&lt;=ABS(C14)*0.0002+0.000001,"OK","ECART"),"ECART")</f>
        <v>OK</v>
      </c>
      <c r="F14" s="15" t="s">
        <v>133</v>
      </c>
    </row>
    <row r="15" customFormat="false" ht="15" hidden="false" customHeight="false" outlineLevel="0" collapsed="false">
      <c r="A15" s="4" t="s">
        <v>134</v>
      </c>
      <c r="B15" s="17" t="n">
        <f aca="false">IF(AND(Scrambled!B15="passes",Scrambled!B16="passes",Scrambled!B17="passes"),1,0)</f>
        <v>1</v>
      </c>
      <c r="C15" s="19" t="n">
        <v>1</v>
      </c>
      <c r="D15" s="17" t="n">
        <f aca="false">B15-C15</f>
        <v>0</v>
      </c>
      <c r="E15" s="7" t="str">
        <f aca="false">IF(B15=1,"OK","ECART")</f>
        <v>OK</v>
      </c>
      <c r="F15" s="15" t="s">
        <v>135</v>
      </c>
    </row>
    <row r="16" customFormat="false" ht="15" hidden="false" customHeight="false" outlineLevel="0" collapsed="false">
      <c r="A16" s="4" t="s">
        <v>136</v>
      </c>
      <c r="B16" s="17" t="n">
        <f aca="false">IF(Scrambled!B18&gt;0,1,0)</f>
        <v>1</v>
      </c>
      <c r="C16" s="19" t="n">
        <v>1</v>
      </c>
      <c r="D16" s="17" t="n">
        <f aca="false">B16-C16</f>
        <v>0</v>
      </c>
      <c r="E16" s="7" t="str">
        <f aca="false">IF(B16=1,"OK","ECART")</f>
        <v>OK</v>
      </c>
      <c r="F16" s="15" t="s">
        <v>137</v>
      </c>
    </row>
    <row r="18" customFormat="false" ht="15" hidden="false" customHeight="false" outlineLevel="0" collapsed="false">
      <c r="A18" s="7" t="s">
        <v>138</v>
      </c>
      <c r="B18" s="21" t="n">
        <f aca="false">COUNTIF(E5:E16,"ECART")</f>
        <v>0</v>
      </c>
    </row>
    <row r="19" customFormat="false" ht="15" hidden="false" customHeight="false" outlineLevel="0" collapsed="false">
      <c r="A19" s="7" t="s">
        <v>139</v>
      </c>
      <c r="B19" s="7" t="str">
        <f aca="false">IF(B18=0,"ALL OK",B18&amp;" failing")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2026-08-27T05:06:51Z</dcterms:created>
  <dc:creator>openpyxl</dc:creator>
  <dc:description/>
  <dc:language>en-US</dc:language>
  <cp:lastModifiedBy/>
  <dcterms:modified xsi:type="dcterms:W3CDTF">2026-09-23T22:37:01Z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